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373de17e44f4f08/Desktop/kobasicijada 2025/"/>
    </mc:Choice>
  </mc:AlternateContent>
  <xr:revisionPtr revIDLastSave="8019" documentId="8_{30793F30-102F-4CAE-842E-B4A45D6D0FA2}" xr6:coauthVersionLast="47" xr6:coauthVersionMax="47" xr10:uidLastSave="{2ACEEAF8-E0E4-4ECE-8B94-8C4F293F5F61}"/>
  <bookViews>
    <workbookView xWindow="-108" yWindow="-108" windowWidth="23256" windowHeight="12456" xr2:uid="{00000000-000D-0000-FFFF-FFFF00000000}"/>
  </bookViews>
  <sheets>
    <sheet name="Popis sudionika" sheetId="5" r:id="rId1"/>
    <sheet name="1.Duvanjska kobasica sa PO" sheetId="9" r:id="rId2"/>
    <sheet name="2.Duvanjska kobasica sa UO" sheetId="10" r:id="rId3"/>
    <sheet name="3.Salame" sheetId="11" r:id="rId4"/>
    <sheet name="4.Međunarodne salame" sheetId="12" r:id="rId5"/>
    <sheet name="5.Slavonska" sheetId="14" r:id="rId6"/>
    <sheet name="6.Ostale kobasice" sheetId="13" r:id="rId7"/>
  </sheets>
  <definedNames>
    <definedName name="_xlnm.Print_Area" localSheetId="1">'1.Duvanjska kobasica sa PO'!$A$1:$Z$70</definedName>
    <definedName name="_xlnm.Print_Area" localSheetId="2">'2.Duvanjska kobasica sa UO'!$A$1:$Z$46</definedName>
    <definedName name="_xlnm.Print_Area" localSheetId="3">'3.Salame'!$A$1:$Z$22</definedName>
    <definedName name="_xlnm.Print_Area" localSheetId="4">'4.Međunarodne salame'!$A$1:$Z$19</definedName>
    <definedName name="_xlnm.Print_Area" localSheetId="5">'5.Slavonska'!$A$1:$Z$21</definedName>
    <definedName name="_xlnm.Print_Area" localSheetId="6">'6.Ostale kobasice'!$A$1:$Z$44</definedName>
    <definedName name="_xlnm.Print_Area" localSheetId="0">'Popis sudionika'!$A$1:$C$168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0" l="1"/>
  <c r="X33" i="10"/>
  <c r="T33" i="10"/>
  <c r="P33" i="10"/>
  <c r="L33" i="10"/>
  <c r="H33" i="10"/>
  <c r="D33" i="10"/>
  <c r="C33" i="10"/>
  <c r="C4" i="10"/>
  <c r="C5" i="10"/>
  <c r="C6" i="10"/>
  <c r="C7" i="10"/>
  <c r="C8" i="10"/>
  <c r="C9" i="10"/>
  <c r="C10" i="10"/>
  <c r="C13" i="10"/>
  <c r="C12" i="10"/>
  <c r="C11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D4" i="10"/>
  <c r="D5" i="10"/>
  <c r="D6" i="10"/>
  <c r="D7" i="10"/>
  <c r="D8" i="10"/>
  <c r="D9" i="10"/>
  <c r="D10" i="10"/>
  <c r="D13" i="10"/>
  <c r="D12" i="10"/>
  <c r="D11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C4" i="9"/>
  <c r="D7" i="13"/>
  <c r="D8" i="13"/>
  <c r="D9" i="13"/>
  <c r="D14" i="13"/>
  <c r="D15" i="13"/>
  <c r="D16" i="13"/>
  <c r="D17" i="13"/>
  <c r="D19" i="13"/>
  <c r="D20" i="13"/>
  <c r="D21" i="13"/>
  <c r="D23" i="13"/>
  <c r="D26" i="13"/>
  <c r="D34" i="13"/>
  <c r="D44" i="13"/>
  <c r="D4" i="13"/>
  <c r="D5" i="13"/>
  <c r="D10" i="13"/>
  <c r="D11" i="13"/>
  <c r="D35" i="13"/>
  <c r="D37" i="13"/>
  <c r="D25" i="13"/>
  <c r="D24" i="13"/>
  <c r="D32" i="13"/>
  <c r="D41" i="13"/>
  <c r="D28" i="13"/>
  <c r="D30" i="13"/>
  <c r="D33" i="13"/>
  <c r="D29" i="13"/>
  <c r="D31" i="13"/>
  <c r="D18" i="13"/>
  <c r="D12" i="13"/>
  <c r="D40" i="13"/>
  <c r="D22" i="13"/>
  <c r="D27" i="13"/>
  <c r="D38" i="13"/>
  <c r="D43" i="13"/>
  <c r="D42" i="13"/>
  <c r="D39" i="13"/>
  <c r="D36" i="13"/>
  <c r="D13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C7" i="13"/>
  <c r="C8" i="13"/>
  <c r="C9" i="13"/>
  <c r="C14" i="13"/>
  <c r="C15" i="13"/>
  <c r="C16" i="13"/>
  <c r="C17" i="13"/>
  <c r="C19" i="13"/>
  <c r="C20" i="13"/>
  <c r="C21" i="13"/>
  <c r="C23" i="13"/>
  <c r="C26" i="13"/>
  <c r="C34" i="13"/>
  <c r="C44" i="13"/>
  <c r="C4" i="13"/>
  <c r="C5" i="13"/>
  <c r="C10" i="13"/>
  <c r="C11" i="13"/>
  <c r="C35" i="13"/>
  <c r="C37" i="13"/>
  <c r="C25" i="13"/>
  <c r="C24" i="13"/>
  <c r="C32" i="13"/>
  <c r="C41" i="13"/>
  <c r="C28" i="13"/>
  <c r="C30" i="13"/>
  <c r="C33" i="13"/>
  <c r="C29" i="13"/>
  <c r="C31" i="13"/>
  <c r="C18" i="13"/>
  <c r="C12" i="13"/>
  <c r="C40" i="13"/>
  <c r="C22" i="13"/>
  <c r="C27" i="13"/>
  <c r="C38" i="13"/>
  <c r="C43" i="13"/>
  <c r="C42" i="13"/>
  <c r="C39" i="13"/>
  <c r="C36" i="13"/>
  <c r="C13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D9" i="11"/>
  <c r="D10" i="11"/>
  <c r="C9" i="11"/>
  <c r="C10" i="11"/>
  <c r="D200" i="14"/>
  <c r="C200" i="14"/>
  <c r="D199" i="14"/>
  <c r="C199" i="14"/>
  <c r="D198" i="14"/>
  <c r="C198" i="14"/>
  <c r="D197" i="14"/>
  <c r="C197" i="14"/>
  <c r="D196" i="14"/>
  <c r="C196" i="14"/>
  <c r="D195" i="14"/>
  <c r="C195" i="14"/>
  <c r="D194" i="14"/>
  <c r="C194" i="14"/>
  <c r="D193" i="14"/>
  <c r="C193" i="14"/>
  <c r="D192" i="14"/>
  <c r="C192" i="14"/>
  <c r="D191" i="14"/>
  <c r="C191" i="14"/>
  <c r="D190" i="14"/>
  <c r="C190" i="14"/>
  <c r="D189" i="14"/>
  <c r="C189" i="14"/>
  <c r="D188" i="14"/>
  <c r="C188" i="14"/>
  <c r="D187" i="14"/>
  <c r="C187" i="14"/>
  <c r="D186" i="14"/>
  <c r="C186" i="14"/>
  <c r="D185" i="14"/>
  <c r="C185" i="14"/>
  <c r="D184" i="14"/>
  <c r="C184" i="14"/>
  <c r="D183" i="14"/>
  <c r="C183" i="14"/>
  <c r="D182" i="14"/>
  <c r="C182" i="14"/>
  <c r="D181" i="14"/>
  <c r="C181" i="14"/>
  <c r="D180" i="14"/>
  <c r="C180" i="14"/>
  <c r="D179" i="14"/>
  <c r="C179" i="14"/>
  <c r="D178" i="14"/>
  <c r="C178" i="14"/>
  <c r="D177" i="14"/>
  <c r="C177" i="14"/>
  <c r="D176" i="14"/>
  <c r="C176" i="14"/>
  <c r="D175" i="14"/>
  <c r="C175" i="14"/>
  <c r="D174" i="14"/>
  <c r="C174" i="14"/>
  <c r="D173" i="14"/>
  <c r="C173" i="14"/>
  <c r="D172" i="14"/>
  <c r="C172" i="14"/>
  <c r="D171" i="14"/>
  <c r="C171" i="14"/>
  <c r="D170" i="14"/>
  <c r="C170" i="14"/>
  <c r="D169" i="14"/>
  <c r="C169" i="14"/>
  <c r="D168" i="14"/>
  <c r="C168" i="14"/>
  <c r="D167" i="14"/>
  <c r="C167" i="14"/>
  <c r="D166" i="14"/>
  <c r="C166" i="14"/>
  <c r="D165" i="14"/>
  <c r="C165" i="14"/>
  <c r="D164" i="14"/>
  <c r="C164" i="14"/>
  <c r="D163" i="14"/>
  <c r="C163" i="14"/>
  <c r="D162" i="14"/>
  <c r="C162" i="14"/>
  <c r="D161" i="14"/>
  <c r="C161" i="14"/>
  <c r="D160" i="14"/>
  <c r="C160" i="14"/>
  <c r="D159" i="14"/>
  <c r="C159" i="14"/>
  <c r="D158" i="14"/>
  <c r="C158" i="14"/>
  <c r="D157" i="14"/>
  <c r="C157" i="14"/>
  <c r="D156" i="14"/>
  <c r="C156" i="14"/>
  <c r="D155" i="14"/>
  <c r="C155" i="14"/>
  <c r="D154" i="14"/>
  <c r="C154" i="14"/>
  <c r="D153" i="14"/>
  <c r="C153" i="14"/>
  <c r="D152" i="14"/>
  <c r="C152" i="14"/>
  <c r="D151" i="14"/>
  <c r="C151" i="14"/>
  <c r="D150" i="14"/>
  <c r="C150" i="14"/>
  <c r="D149" i="14"/>
  <c r="C149" i="14"/>
  <c r="D148" i="14"/>
  <c r="C148" i="14"/>
  <c r="D147" i="14"/>
  <c r="C147" i="14"/>
  <c r="D146" i="14"/>
  <c r="C146" i="14"/>
  <c r="D145" i="14"/>
  <c r="C145" i="14"/>
  <c r="D144" i="14"/>
  <c r="C144" i="14"/>
  <c r="D143" i="14"/>
  <c r="C143" i="14"/>
  <c r="D142" i="14"/>
  <c r="C142" i="14"/>
  <c r="D141" i="14"/>
  <c r="C141" i="14"/>
  <c r="D140" i="14"/>
  <c r="C140" i="14"/>
  <c r="D139" i="14"/>
  <c r="C139" i="14"/>
  <c r="D138" i="14"/>
  <c r="C138" i="14"/>
  <c r="D137" i="14"/>
  <c r="C137" i="14"/>
  <c r="D136" i="14"/>
  <c r="C136" i="14"/>
  <c r="D135" i="14"/>
  <c r="C135" i="14"/>
  <c r="D134" i="14"/>
  <c r="C134" i="14"/>
  <c r="D133" i="14"/>
  <c r="C133" i="14"/>
  <c r="D132" i="14"/>
  <c r="C132" i="14"/>
  <c r="D131" i="14"/>
  <c r="C131" i="14"/>
  <c r="D130" i="14"/>
  <c r="C130" i="14"/>
  <c r="D129" i="14"/>
  <c r="C129" i="14"/>
  <c r="D128" i="14"/>
  <c r="C128" i="14"/>
  <c r="D127" i="14"/>
  <c r="C127" i="14"/>
  <c r="D126" i="14"/>
  <c r="C126" i="14"/>
  <c r="D125" i="14"/>
  <c r="C125" i="14"/>
  <c r="D124" i="14"/>
  <c r="C124" i="14"/>
  <c r="D123" i="14"/>
  <c r="C123" i="14"/>
  <c r="D122" i="14"/>
  <c r="C122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4" i="14"/>
  <c r="C74" i="14"/>
  <c r="D73" i="14"/>
  <c r="C73" i="14"/>
  <c r="D72" i="14"/>
  <c r="C72" i="14"/>
  <c r="D71" i="14"/>
  <c r="C71" i="14"/>
  <c r="D70" i="14"/>
  <c r="C70" i="14"/>
  <c r="D69" i="14"/>
  <c r="C69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16" i="14"/>
  <c r="C16" i="14"/>
  <c r="D12" i="14"/>
  <c r="C12" i="14"/>
  <c r="D6" i="14"/>
  <c r="C6" i="14"/>
  <c r="D9" i="14"/>
  <c r="C9" i="14"/>
  <c r="D17" i="14"/>
  <c r="C17" i="14"/>
  <c r="D11" i="14"/>
  <c r="C11" i="14"/>
  <c r="D19" i="14"/>
  <c r="C19" i="14"/>
  <c r="D8" i="14"/>
  <c r="C8" i="14"/>
  <c r="D4" i="14"/>
  <c r="C4" i="14"/>
  <c r="D18" i="14"/>
  <c r="C18" i="14"/>
  <c r="D14" i="14"/>
  <c r="C14" i="14"/>
  <c r="D20" i="14"/>
  <c r="C20" i="14"/>
  <c r="D10" i="14"/>
  <c r="C10" i="14"/>
  <c r="D13" i="14"/>
  <c r="C13" i="14"/>
  <c r="D15" i="14"/>
  <c r="C15" i="14"/>
  <c r="D7" i="14"/>
  <c r="C7" i="14"/>
  <c r="D21" i="14"/>
  <c r="C21" i="14"/>
  <c r="D5" i="14"/>
  <c r="C5" i="14"/>
  <c r="D6" i="13"/>
  <c r="C6" i="13"/>
  <c r="D15" i="12"/>
  <c r="D19" i="12"/>
  <c r="D16" i="12"/>
  <c r="D18" i="12"/>
  <c r="D13" i="12"/>
  <c r="D14" i="12"/>
  <c r="D7" i="12"/>
  <c r="D4" i="12"/>
  <c r="D17" i="12"/>
  <c r="D12" i="12"/>
  <c r="D5" i="12"/>
  <c r="D11" i="12"/>
  <c r="D9" i="12"/>
  <c r="D6" i="12"/>
  <c r="D8" i="12"/>
  <c r="D10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C15" i="12"/>
  <c r="C19" i="12"/>
  <c r="C16" i="12"/>
  <c r="C18" i="12"/>
  <c r="C13" i="12"/>
  <c r="C14" i="12"/>
  <c r="C7" i="12"/>
  <c r="C4" i="12"/>
  <c r="C17" i="12"/>
  <c r="C12" i="12"/>
  <c r="C5" i="12"/>
  <c r="C11" i="12"/>
  <c r="C9" i="12"/>
  <c r="C6" i="12"/>
  <c r="C8" i="12"/>
  <c r="C10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D16" i="11"/>
  <c r="D12" i="11"/>
  <c r="D26" i="11"/>
  <c r="D32" i="11"/>
  <c r="D7" i="11"/>
  <c r="D33" i="11"/>
  <c r="D36" i="11"/>
  <c r="D6" i="11"/>
  <c r="D15" i="11"/>
  <c r="D11" i="11"/>
  <c r="D37" i="11"/>
  <c r="D39" i="11"/>
  <c r="D25" i="11"/>
  <c r="D22" i="11"/>
  <c r="D38" i="11"/>
  <c r="D35" i="11"/>
  <c r="D24" i="11"/>
  <c r="D28" i="11"/>
  <c r="D27" i="11"/>
  <c r="D34" i="11"/>
  <c r="D23" i="11"/>
  <c r="D31" i="11"/>
  <c r="D20" i="11"/>
  <c r="D13" i="11"/>
  <c r="D8" i="11"/>
  <c r="D5" i="11"/>
  <c r="D19" i="11"/>
  <c r="D4" i="11"/>
  <c r="D17" i="11"/>
  <c r="D14" i="11"/>
  <c r="D18" i="11"/>
  <c r="D21" i="11"/>
  <c r="D30" i="11"/>
  <c r="D2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C16" i="11"/>
  <c r="C12" i="11"/>
  <c r="C26" i="11"/>
  <c r="C32" i="11"/>
  <c r="C7" i="11"/>
  <c r="C33" i="11"/>
  <c r="C36" i="11"/>
  <c r="C6" i="11"/>
  <c r="C15" i="11"/>
  <c r="C11" i="11"/>
  <c r="C37" i="11"/>
  <c r="C39" i="11"/>
  <c r="C25" i="11"/>
  <c r="C22" i="11"/>
  <c r="C38" i="11"/>
  <c r="C35" i="11"/>
  <c r="C24" i="11"/>
  <c r="C28" i="11"/>
  <c r="C27" i="11"/>
  <c r="C34" i="11"/>
  <c r="C23" i="11"/>
  <c r="C31" i="11"/>
  <c r="C20" i="11"/>
  <c r="C13" i="11"/>
  <c r="C8" i="11"/>
  <c r="C5" i="11"/>
  <c r="C19" i="11"/>
  <c r="C4" i="11"/>
  <c r="C17" i="11"/>
  <c r="C14" i="11"/>
  <c r="C18" i="11"/>
  <c r="C21" i="11"/>
  <c r="C30" i="11"/>
  <c r="C2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D23" i="9"/>
  <c r="D39" i="9"/>
  <c r="D62" i="9"/>
  <c r="D46" i="9"/>
  <c r="D54" i="9"/>
  <c r="D51" i="9"/>
  <c r="D50" i="9"/>
  <c r="D18" i="9"/>
  <c r="D28" i="9"/>
  <c r="D31" i="9"/>
  <c r="D27" i="9"/>
  <c r="D7" i="9"/>
  <c r="D29" i="9"/>
  <c r="D57" i="9"/>
  <c r="D38" i="9"/>
  <c r="D16" i="9"/>
  <c r="D67" i="9"/>
  <c r="D59" i="9"/>
  <c r="D34" i="9"/>
  <c r="D65" i="9"/>
  <c r="D33" i="9"/>
  <c r="D13" i="9"/>
  <c r="D12" i="9"/>
  <c r="D15" i="9"/>
  <c r="D30" i="9"/>
  <c r="D40" i="9"/>
  <c r="D11" i="9"/>
  <c r="D58" i="9"/>
  <c r="D25" i="9"/>
  <c r="D17" i="9"/>
  <c r="D52" i="9"/>
  <c r="D14" i="9"/>
  <c r="D44" i="9"/>
  <c r="D49" i="9"/>
  <c r="D9" i="9"/>
  <c r="D45" i="9"/>
  <c r="D32" i="9"/>
  <c r="D56" i="9"/>
  <c r="D21" i="9"/>
  <c r="D10" i="9"/>
  <c r="D37" i="9"/>
  <c r="D42" i="9"/>
  <c r="D22" i="9"/>
  <c r="D43" i="9"/>
  <c r="D8" i="9"/>
  <c r="D47" i="9"/>
  <c r="D4" i="9"/>
  <c r="D26" i="9"/>
  <c r="D20" i="9"/>
  <c r="D19" i="9"/>
  <c r="D64" i="9"/>
  <c r="D41" i="9"/>
  <c r="D6" i="9"/>
  <c r="D55" i="9"/>
  <c r="D36" i="9"/>
  <c r="D68" i="9"/>
  <c r="D35" i="9"/>
  <c r="D53" i="9"/>
  <c r="D5" i="9"/>
  <c r="D70" i="9"/>
  <c r="D66" i="9"/>
  <c r="D69" i="9"/>
  <c r="D60" i="9"/>
  <c r="D24" i="9"/>
  <c r="D61" i="9"/>
  <c r="D63" i="9"/>
  <c r="D48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C23" i="9"/>
  <c r="C39" i="9"/>
  <c r="C62" i="9"/>
  <c r="C46" i="9"/>
  <c r="C54" i="9"/>
  <c r="C51" i="9"/>
  <c r="C50" i="9"/>
  <c r="C18" i="9"/>
  <c r="C28" i="9"/>
  <c r="C31" i="9"/>
  <c r="C27" i="9"/>
  <c r="C7" i="9"/>
  <c r="C29" i="9"/>
  <c r="C57" i="9"/>
  <c r="C38" i="9"/>
  <c r="C16" i="9"/>
  <c r="C67" i="9"/>
  <c r="C59" i="9"/>
  <c r="C34" i="9"/>
  <c r="C65" i="9"/>
  <c r="C33" i="9"/>
  <c r="C13" i="9"/>
  <c r="C12" i="9"/>
  <c r="C15" i="9"/>
  <c r="C30" i="9"/>
  <c r="C40" i="9"/>
  <c r="C11" i="9"/>
  <c r="C58" i="9"/>
  <c r="C25" i="9"/>
  <c r="C17" i="9"/>
  <c r="C52" i="9"/>
  <c r="C14" i="9"/>
  <c r="C44" i="9"/>
  <c r="C49" i="9"/>
  <c r="C9" i="9"/>
  <c r="C45" i="9"/>
  <c r="C32" i="9"/>
  <c r="C56" i="9"/>
  <c r="C21" i="9"/>
  <c r="C10" i="9"/>
  <c r="C37" i="9"/>
  <c r="C42" i="9"/>
  <c r="C22" i="9"/>
  <c r="C43" i="9"/>
  <c r="C8" i="9"/>
  <c r="C47" i="9"/>
  <c r="C26" i="9"/>
  <c r="C20" i="9"/>
  <c r="C19" i="9"/>
  <c r="C64" i="9"/>
  <c r="C41" i="9"/>
  <c r="C6" i="9"/>
  <c r="C55" i="9"/>
  <c r="C36" i="9"/>
  <c r="C68" i="9"/>
  <c r="C35" i="9"/>
  <c r="C53" i="9"/>
  <c r="C5" i="9"/>
  <c r="C70" i="9"/>
  <c r="C66" i="9"/>
  <c r="C69" i="9"/>
  <c r="C60" i="9"/>
  <c r="C24" i="9"/>
  <c r="C61" i="9"/>
  <c r="C63" i="9"/>
  <c r="C48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X4" i="13"/>
  <c r="X5" i="13"/>
  <c r="X10" i="13"/>
  <c r="X11" i="13"/>
  <c r="X35" i="13"/>
  <c r="X37" i="13"/>
  <c r="X25" i="13"/>
  <c r="X24" i="13"/>
  <c r="X32" i="13"/>
  <c r="X41" i="13"/>
  <c r="X28" i="13"/>
  <c r="X30" i="13"/>
  <c r="X33" i="13"/>
  <c r="X29" i="13"/>
  <c r="X31" i="13"/>
  <c r="X18" i="13"/>
  <c r="X12" i="13"/>
  <c r="X40" i="13"/>
  <c r="X22" i="13"/>
  <c r="X27" i="13"/>
  <c r="X38" i="13"/>
  <c r="X43" i="13"/>
  <c r="X42" i="13"/>
  <c r="X39" i="13"/>
  <c r="X36" i="13"/>
  <c r="X13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X86" i="13"/>
  <c r="X87" i="13"/>
  <c r="X88" i="13"/>
  <c r="X89" i="13"/>
  <c r="X90" i="13"/>
  <c r="X91" i="13"/>
  <c r="X92" i="13"/>
  <c r="X93" i="13"/>
  <c r="X94" i="13"/>
  <c r="X95" i="13"/>
  <c r="X96" i="13"/>
  <c r="X97" i="13"/>
  <c r="X98" i="13"/>
  <c r="X99" i="13"/>
  <c r="X100" i="13"/>
  <c r="X101" i="13"/>
  <c r="X102" i="13"/>
  <c r="X103" i="13"/>
  <c r="X104" i="13"/>
  <c r="X105" i="13"/>
  <c r="X106" i="13"/>
  <c r="X107" i="13"/>
  <c r="X108" i="13"/>
  <c r="X109" i="13"/>
  <c r="X110" i="13"/>
  <c r="X111" i="13"/>
  <c r="X112" i="13"/>
  <c r="X113" i="13"/>
  <c r="X114" i="13"/>
  <c r="X115" i="13"/>
  <c r="X116" i="13"/>
  <c r="X117" i="13"/>
  <c r="X118" i="13"/>
  <c r="X119" i="13"/>
  <c r="X120" i="13"/>
  <c r="X121" i="13"/>
  <c r="X122" i="13"/>
  <c r="X123" i="13"/>
  <c r="X124" i="13"/>
  <c r="X125" i="13"/>
  <c r="X126" i="13"/>
  <c r="X127" i="13"/>
  <c r="X128" i="13"/>
  <c r="X129" i="13"/>
  <c r="X130" i="13"/>
  <c r="X131" i="13"/>
  <c r="X132" i="13"/>
  <c r="X133" i="13"/>
  <c r="X134" i="13"/>
  <c r="X135" i="13"/>
  <c r="X136" i="13"/>
  <c r="X137" i="13"/>
  <c r="X138" i="13"/>
  <c r="X139" i="13"/>
  <c r="X140" i="13"/>
  <c r="X141" i="13"/>
  <c r="X142" i="13"/>
  <c r="X143" i="13"/>
  <c r="X144" i="13"/>
  <c r="X145" i="13"/>
  <c r="X146" i="13"/>
  <c r="X147" i="13"/>
  <c r="X148" i="13"/>
  <c r="X149" i="13"/>
  <c r="X150" i="13"/>
  <c r="X151" i="13"/>
  <c r="X152" i="13"/>
  <c r="X153" i="13"/>
  <c r="X154" i="13"/>
  <c r="X155" i="13"/>
  <c r="X156" i="13"/>
  <c r="X157" i="13"/>
  <c r="X158" i="13"/>
  <c r="X159" i="13"/>
  <c r="X160" i="13"/>
  <c r="X161" i="13"/>
  <c r="X162" i="13"/>
  <c r="X163" i="13"/>
  <c r="X164" i="13"/>
  <c r="X165" i="13"/>
  <c r="X166" i="13"/>
  <c r="X167" i="13"/>
  <c r="X168" i="13"/>
  <c r="X169" i="13"/>
  <c r="X170" i="13"/>
  <c r="X171" i="13"/>
  <c r="X172" i="13"/>
  <c r="X173" i="13"/>
  <c r="X174" i="13"/>
  <c r="X175" i="13"/>
  <c r="X176" i="13"/>
  <c r="X177" i="13"/>
  <c r="X178" i="13"/>
  <c r="X179" i="13"/>
  <c r="X180" i="13"/>
  <c r="X181" i="13"/>
  <c r="X182" i="13"/>
  <c r="X183" i="13"/>
  <c r="X184" i="13"/>
  <c r="X185" i="13"/>
  <c r="X186" i="13"/>
  <c r="X187" i="13"/>
  <c r="X188" i="13"/>
  <c r="X189" i="13"/>
  <c r="X190" i="13"/>
  <c r="X191" i="13"/>
  <c r="X192" i="13"/>
  <c r="X193" i="13"/>
  <c r="X194" i="13"/>
  <c r="X195" i="13"/>
  <c r="X196" i="13"/>
  <c r="X197" i="13"/>
  <c r="X198" i="13"/>
  <c r="X199" i="13"/>
  <c r="T4" i="13"/>
  <c r="T5" i="13"/>
  <c r="T10" i="13"/>
  <c r="T11" i="13"/>
  <c r="T35" i="13"/>
  <c r="T37" i="13"/>
  <c r="T25" i="13"/>
  <c r="T24" i="13"/>
  <c r="T32" i="13"/>
  <c r="T41" i="13"/>
  <c r="T28" i="13"/>
  <c r="T30" i="13"/>
  <c r="T33" i="13"/>
  <c r="T29" i="13"/>
  <c r="T31" i="13"/>
  <c r="T18" i="13"/>
  <c r="T12" i="13"/>
  <c r="T40" i="13"/>
  <c r="T22" i="13"/>
  <c r="T27" i="13"/>
  <c r="T38" i="13"/>
  <c r="T43" i="13"/>
  <c r="T42" i="13"/>
  <c r="T39" i="13"/>
  <c r="T36" i="13"/>
  <c r="T13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104" i="13"/>
  <c r="T105" i="13"/>
  <c r="T106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160" i="13"/>
  <c r="T161" i="13"/>
  <c r="T162" i="13"/>
  <c r="T163" i="13"/>
  <c r="T164" i="13"/>
  <c r="T165" i="13"/>
  <c r="T166" i="13"/>
  <c r="T167" i="13"/>
  <c r="T168" i="13"/>
  <c r="T169" i="13"/>
  <c r="T170" i="13"/>
  <c r="T171" i="13"/>
  <c r="T172" i="13"/>
  <c r="T173" i="13"/>
  <c r="T174" i="13"/>
  <c r="T175" i="13"/>
  <c r="T176" i="13"/>
  <c r="T177" i="13"/>
  <c r="T178" i="13"/>
  <c r="T179" i="13"/>
  <c r="T180" i="13"/>
  <c r="T181" i="13"/>
  <c r="T182" i="13"/>
  <c r="T183" i="13"/>
  <c r="T184" i="13"/>
  <c r="T185" i="13"/>
  <c r="T186" i="13"/>
  <c r="T187" i="13"/>
  <c r="T188" i="13"/>
  <c r="T189" i="13"/>
  <c r="T190" i="13"/>
  <c r="T191" i="13"/>
  <c r="T192" i="13"/>
  <c r="T193" i="13"/>
  <c r="T194" i="13"/>
  <c r="T195" i="13"/>
  <c r="T196" i="13"/>
  <c r="T197" i="13"/>
  <c r="T198" i="13"/>
  <c r="T199" i="13"/>
  <c r="P4" i="13"/>
  <c r="P5" i="13"/>
  <c r="P10" i="13"/>
  <c r="P11" i="13"/>
  <c r="P35" i="13"/>
  <c r="P37" i="13"/>
  <c r="P25" i="13"/>
  <c r="P24" i="13"/>
  <c r="P32" i="13"/>
  <c r="P41" i="13"/>
  <c r="P28" i="13"/>
  <c r="P30" i="13"/>
  <c r="P33" i="13"/>
  <c r="P29" i="13"/>
  <c r="P31" i="13"/>
  <c r="P18" i="13"/>
  <c r="P12" i="13"/>
  <c r="P40" i="13"/>
  <c r="P22" i="13"/>
  <c r="P27" i="13"/>
  <c r="P38" i="13"/>
  <c r="P43" i="13"/>
  <c r="P42" i="13"/>
  <c r="P39" i="13"/>
  <c r="P36" i="13"/>
  <c r="P13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39" i="13"/>
  <c r="P140" i="13"/>
  <c r="P141" i="13"/>
  <c r="P142" i="13"/>
  <c r="P143" i="13"/>
  <c r="P144" i="13"/>
  <c r="P145" i="13"/>
  <c r="P146" i="13"/>
  <c r="P147" i="13"/>
  <c r="P148" i="13"/>
  <c r="P149" i="13"/>
  <c r="P150" i="13"/>
  <c r="P151" i="13"/>
  <c r="P152" i="13"/>
  <c r="P153" i="13"/>
  <c r="P154" i="13"/>
  <c r="P155" i="13"/>
  <c r="P156" i="13"/>
  <c r="P157" i="13"/>
  <c r="P158" i="13"/>
  <c r="P159" i="13"/>
  <c r="P160" i="13"/>
  <c r="P161" i="13"/>
  <c r="P162" i="13"/>
  <c r="P163" i="13"/>
  <c r="P164" i="13"/>
  <c r="P165" i="13"/>
  <c r="P166" i="13"/>
  <c r="P167" i="13"/>
  <c r="P168" i="13"/>
  <c r="P169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8" i="13"/>
  <c r="P189" i="13"/>
  <c r="P190" i="13"/>
  <c r="P191" i="13"/>
  <c r="P192" i="13"/>
  <c r="P193" i="13"/>
  <c r="P194" i="13"/>
  <c r="P195" i="13"/>
  <c r="P196" i="13"/>
  <c r="P197" i="13"/>
  <c r="P198" i="13"/>
  <c r="P199" i="13"/>
  <c r="L4" i="13"/>
  <c r="L5" i="13"/>
  <c r="L10" i="13"/>
  <c r="L11" i="13"/>
  <c r="L35" i="13"/>
  <c r="L37" i="13"/>
  <c r="L25" i="13"/>
  <c r="L24" i="13"/>
  <c r="L32" i="13"/>
  <c r="L41" i="13"/>
  <c r="L28" i="13"/>
  <c r="L30" i="13"/>
  <c r="L33" i="13"/>
  <c r="L29" i="13"/>
  <c r="L31" i="13"/>
  <c r="L18" i="13"/>
  <c r="L12" i="13"/>
  <c r="L40" i="13"/>
  <c r="L22" i="13"/>
  <c r="L27" i="13"/>
  <c r="L38" i="13"/>
  <c r="L43" i="13"/>
  <c r="L42" i="13"/>
  <c r="L39" i="13"/>
  <c r="L36" i="13"/>
  <c r="L13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H44" i="13"/>
  <c r="H4" i="13"/>
  <c r="H5" i="13"/>
  <c r="H10" i="13"/>
  <c r="H11" i="13"/>
  <c r="H35" i="13"/>
  <c r="H37" i="13"/>
  <c r="H25" i="13"/>
  <c r="H24" i="13"/>
  <c r="H32" i="13"/>
  <c r="H41" i="13"/>
  <c r="H28" i="13"/>
  <c r="H30" i="13"/>
  <c r="H33" i="13"/>
  <c r="H29" i="13"/>
  <c r="H31" i="13"/>
  <c r="H18" i="13"/>
  <c r="H12" i="13"/>
  <c r="H40" i="13"/>
  <c r="H22" i="13"/>
  <c r="H27" i="13"/>
  <c r="H38" i="13"/>
  <c r="H43" i="13"/>
  <c r="H42" i="13"/>
  <c r="H39" i="13"/>
  <c r="H36" i="13"/>
  <c r="H13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4" i="10"/>
  <c r="X9" i="11"/>
  <c r="X10" i="11"/>
  <c r="H9" i="11"/>
  <c r="H10" i="11"/>
  <c r="L9" i="11"/>
  <c r="L10" i="11"/>
  <c r="P9" i="11"/>
  <c r="P10" i="11"/>
  <c r="T9" i="11"/>
  <c r="T10" i="11"/>
  <c r="Y200" i="14"/>
  <c r="X200" i="14"/>
  <c r="T200" i="14"/>
  <c r="P200" i="14"/>
  <c r="L200" i="14"/>
  <c r="H200" i="14"/>
  <c r="Y199" i="14"/>
  <c r="X199" i="14"/>
  <c r="T199" i="14"/>
  <c r="P199" i="14"/>
  <c r="L199" i="14"/>
  <c r="H199" i="14"/>
  <c r="Y198" i="14"/>
  <c r="X198" i="14"/>
  <c r="T198" i="14"/>
  <c r="P198" i="14"/>
  <c r="L198" i="14"/>
  <c r="H198" i="14"/>
  <c r="Y197" i="14"/>
  <c r="X197" i="14"/>
  <c r="T197" i="14"/>
  <c r="P197" i="14"/>
  <c r="L197" i="14"/>
  <c r="H197" i="14"/>
  <c r="Y196" i="14"/>
  <c r="X196" i="14"/>
  <c r="T196" i="14"/>
  <c r="P196" i="14"/>
  <c r="L196" i="14"/>
  <c r="H196" i="14"/>
  <c r="Y195" i="14"/>
  <c r="X195" i="14"/>
  <c r="T195" i="14"/>
  <c r="P195" i="14"/>
  <c r="L195" i="14"/>
  <c r="H195" i="14"/>
  <c r="Y194" i="14"/>
  <c r="X194" i="14"/>
  <c r="T194" i="14"/>
  <c r="P194" i="14"/>
  <c r="L194" i="14"/>
  <c r="H194" i="14"/>
  <c r="Y193" i="14"/>
  <c r="X193" i="14"/>
  <c r="T193" i="14"/>
  <c r="P193" i="14"/>
  <c r="L193" i="14"/>
  <c r="H193" i="14"/>
  <c r="Y192" i="14"/>
  <c r="X192" i="14"/>
  <c r="T192" i="14"/>
  <c r="P192" i="14"/>
  <c r="L192" i="14"/>
  <c r="H192" i="14"/>
  <c r="Y191" i="14"/>
  <c r="X191" i="14"/>
  <c r="T191" i="14"/>
  <c r="P191" i="14"/>
  <c r="L191" i="14"/>
  <c r="H191" i="14"/>
  <c r="Y190" i="14"/>
  <c r="X190" i="14"/>
  <c r="T190" i="14"/>
  <c r="P190" i="14"/>
  <c r="L190" i="14"/>
  <c r="H190" i="14"/>
  <c r="Y189" i="14"/>
  <c r="X189" i="14"/>
  <c r="T189" i="14"/>
  <c r="P189" i="14"/>
  <c r="L189" i="14"/>
  <c r="H189" i="14"/>
  <c r="Y188" i="14"/>
  <c r="X188" i="14"/>
  <c r="T188" i="14"/>
  <c r="P188" i="14"/>
  <c r="L188" i="14"/>
  <c r="H188" i="14"/>
  <c r="Y187" i="14"/>
  <c r="X187" i="14"/>
  <c r="T187" i="14"/>
  <c r="P187" i="14"/>
  <c r="L187" i="14"/>
  <c r="H187" i="14"/>
  <c r="Y186" i="14"/>
  <c r="X186" i="14"/>
  <c r="T186" i="14"/>
  <c r="P186" i="14"/>
  <c r="L186" i="14"/>
  <c r="H186" i="14"/>
  <c r="Y185" i="14"/>
  <c r="X185" i="14"/>
  <c r="T185" i="14"/>
  <c r="P185" i="14"/>
  <c r="L185" i="14"/>
  <c r="H185" i="14"/>
  <c r="Y184" i="14"/>
  <c r="X184" i="14"/>
  <c r="T184" i="14"/>
  <c r="P184" i="14"/>
  <c r="L184" i="14"/>
  <c r="H184" i="14"/>
  <c r="Y183" i="14"/>
  <c r="X183" i="14"/>
  <c r="T183" i="14"/>
  <c r="P183" i="14"/>
  <c r="L183" i="14"/>
  <c r="H183" i="14"/>
  <c r="Y182" i="14"/>
  <c r="X182" i="14"/>
  <c r="T182" i="14"/>
  <c r="P182" i="14"/>
  <c r="L182" i="14"/>
  <c r="H182" i="14"/>
  <c r="Y181" i="14"/>
  <c r="X181" i="14"/>
  <c r="T181" i="14"/>
  <c r="P181" i="14"/>
  <c r="L181" i="14"/>
  <c r="H181" i="14"/>
  <c r="Y180" i="14"/>
  <c r="X180" i="14"/>
  <c r="T180" i="14"/>
  <c r="P180" i="14"/>
  <c r="L180" i="14"/>
  <c r="H180" i="14"/>
  <c r="Y179" i="14"/>
  <c r="X179" i="14"/>
  <c r="T179" i="14"/>
  <c r="P179" i="14"/>
  <c r="L179" i="14"/>
  <c r="H179" i="14"/>
  <c r="Y178" i="14"/>
  <c r="X178" i="14"/>
  <c r="T178" i="14"/>
  <c r="P178" i="14"/>
  <c r="L178" i="14"/>
  <c r="H178" i="14"/>
  <c r="Y177" i="14"/>
  <c r="X177" i="14"/>
  <c r="T177" i="14"/>
  <c r="P177" i="14"/>
  <c r="L177" i="14"/>
  <c r="H177" i="14"/>
  <c r="Y176" i="14"/>
  <c r="X176" i="14"/>
  <c r="T176" i="14"/>
  <c r="P176" i="14"/>
  <c r="L176" i="14"/>
  <c r="H176" i="14"/>
  <c r="Y175" i="14"/>
  <c r="X175" i="14"/>
  <c r="T175" i="14"/>
  <c r="P175" i="14"/>
  <c r="L175" i="14"/>
  <c r="H175" i="14"/>
  <c r="Y174" i="14"/>
  <c r="X174" i="14"/>
  <c r="T174" i="14"/>
  <c r="P174" i="14"/>
  <c r="L174" i="14"/>
  <c r="H174" i="14"/>
  <c r="Y173" i="14"/>
  <c r="X173" i="14"/>
  <c r="T173" i="14"/>
  <c r="P173" i="14"/>
  <c r="L173" i="14"/>
  <c r="H173" i="14"/>
  <c r="Y172" i="14"/>
  <c r="X172" i="14"/>
  <c r="T172" i="14"/>
  <c r="P172" i="14"/>
  <c r="L172" i="14"/>
  <c r="H172" i="14"/>
  <c r="Y171" i="14"/>
  <c r="X171" i="14"/>
  <c r="T171" i="14"/>
  <c r="P171" i="14"/>
  <c r="L171" i="14"/>
  <c r="H171" i="14"/>
  <c r="Y170" i="14"/>
  <c r="X170" i="14"/>
  <c r="T170" i="14"/>
  <c r="P170" i="14"/>
  <c r="L170" i="14"/>
  <c r="H170" i="14"/>
  <c r="Y169" i="14"/>
  <c r="X169" i="14"/>
  <c r="T169" i="14"/>
  <c r="P169" i="14"/>
  <c r="L169" i="14"/>
  <c r="H169" i="14"/>
  <c r="Y168" i="14"/>
  <c r="X168" i="14"/>
  <c r="T168" i="14"/>
  <c r="P168" i="14"/>
  <c r="L168" i="14"/>
  <c r="H168" i="14"/>
  <c r="Y167" i="14"/>
  <c r="X167" i="14"/>
  <c r="T167" i="14"/>
  <c r="P167" i="14"/>
  <c r="L167" i="14"/>
  <c r="H167" i="14"/>
  <c r="Y166" i="14"/>
  <c r="X166" i="14"/>
  <c r="T166" i="14"/>
  <c r="P166" i="14"/>
  <c r="L166" i="14"/>
  <c r="H166" i="14"/>
  <c r="Y165" i="14"/>
  <c r="X165" i="14"/>
  <c r="T165" i="14"/>
  <c r="P165" i="14"/>
  <c r="L165" i="14"/>
  <c r="H165" i="14"/>
  <c r="Y164" i="14"/>
  <c r="X164" i="14"/>
  <c r="T164" i="14"/>
  <c r="P164" i="14"/>
  <c r="L164" i="14"/>
  <c r="H164" i="14"/>
  <c r="Y163" i="14"/>
  <c r="X163" i="14"/>
  <c r="T163" i="14"/>
  <c r="P163" i="14"/>
  <c r="L163" i="14"/>
  <c r="H163" i="14"/>
  <c r="Y162" i="14"/>
  <c r="X162" i="14"/>
  <c r="T162" i="14"/>
  <c r="P162" i="14"/>
  <c r="L162" i="14"/>
  <c r="H162" i="14"/>
  <c r="Y161" i="14"/>
  <c r="X161" i="14"/>
  <c r="T161" i="14"/>
  <c r="P161" i="14"/>
  <c r="L161" i="14"/>
  <c r="H161" i="14"/>
  <c r="Y160" i="14"/>
  <c r="X160" i="14"/>
  <c r="T160" i="14"/>
  <c r="P160" i="14"/>
  <c r="L160" i="14"/>
  <c r="H160" i="14"/>
  <c r="Y159" i="14"/>
  <c r="X159" i="14"/>
  <c r="T159" i="14"/>
  <c r="P159" i="14"/>
  <c r="L159" i="14"/>
  <c r="H159" i="14"/>
  <c r="Y158" i="14"/>
  <c r="X158" i="14"/>
  <c r="T158" i="14"/>
  <c r="P158" i="14"/>
  <c r="L158" i="14"/>
  <c r="H158" i="14"/>
  <c r="Y157" i="14"/>
  <c r="X157" i="14"/>
  <c r="T157" i="14"/>
  <c r="P157" i="14"/>
  <c r="L157" i="14"/>
  <c r="H157" i="14"/>
  <c r="Y156" i="14"/>
  <c r="X156" i="14"/>
  <c r="T156" i="14"/>
  <c r="P156" i="14"/>
  <c r="L156" i="14"/>
  <c r="H156" i="14"/>
  <c r="Y155" i="14"/>
  <c r="X155" i="14"/>
  <c r="T155" i="14"/>
  <c r="P155" i="14"/>
  <c r="L155" i="14"/>
  <c r="H155" i="14"/>
  <c r="Y154" i="14"/>
  <c r="X154" i="14"/>
  <c r="T154" i="14"/>
  <c r="P154" i="14"/>
  <c r="L154" i="14"/>
  <c r="H154" i="14"/>
  <c r="Y153" i="14"/>
  <c r="X153" i="14"/>
  <c r="T153" i="14"/>
  <c r="P153" i="14"/>
  <c r="L153" i="14"/>
  <c r="H153" i="14"/>
  <c r="Y152" i="14"/>
  <c r="X152" i="14"/>
  <c r="T152" i="14"/>
  <c r="P152" i="14"/>
  <c r="L152" i="14"/>
  <c r="H152" i="14"/>
  <c r="Y151" i="14"/>
  <c r="X151" i="14"/>
  <c r="T151" i="14"/>
  <c r="P151" i="14"/>
  <c r="L151" i="14"/>
  <c r="H151" i="14"/>
  <c r="Y150" i="14"/>
  <c r="X150" i="14"/>
  <c r="T150" i="14"/>
  <c r="P150" i="14"/>
  <c r="L150" i="14"/>
  <c r="H150" i="14"/>
  <c r="Y149" i="14"/>
  <c r="X149" i="14"/>
  <c r="T149" i="14"/>
  <c r="P149" i="14"/>
  <c r="L149" i="14"/>
  <c r="H149" i="14"/>
  <c r="Y148" i="14"/>
  <c r="X148" i="14"/>
  <c r="T148" i="14"/>
  <c r="P148" i="14"/>
  <c r="L148" i="14"/>
  <c r="H148" i="14"/>
  <c r="Y147" i="14"/>
  <c r="X147" i="14"/>
  <c r="T147" i="14"/>
  <c r="P147" i="14"/>
  <c r="L147" i="14"/>
  <c r="H147" i="14"/>
  <c r="Y146" i="14"/>
  <c r="X146" i="14"/>
  <c r="T146" i="14"/>
  <c r="P146" i="14"/>
  <c r="L146" i="14"/>
  <c r="H146" i="14"/>
  <c r="Y145" i="14"/>
  <c r="X145" i="14"/>
  <c r="T145" i="14"/>
  <c r="P145" i="14"/>
  <c r="L145" i="14"/>
  <c r="H145" i="14"/>
  <c r="Y144" i="14"/>
  <c r="X144" i="14"/>
  <c r="T144" i="14"/>
  <c r="P144" i="14"/>
  <c r="L144" i="14"/>
  <c r="H144" i="14"/>
  <c r="Y143" i="14"/>
  <c r="X143" i="14"/>
  <c r="T143" i="14"/>
  <c r="P143" i="14"/>
  <c r="L143" i="14"/>
  <c r="H143" i="14"/>
  <c r="Y142" i="14"/>
  <c r="X142" i="14"/>
  <c r="T142" i="14"/>
  <c r="P142" i="14"/>
  <c r="L142" i="14"/>
  <c r="H142" i="14"/>
  <c r="Y141" i="14"/>
  <c r="X141" i="14"/>
  <c r="T141" i="14"/>
  <c r="P141" i="14"/>
  <c r="L141" i="14"/>
  <c r="H141" i="14"/>
  <c r="Y140" i="14"/>
  <c r="X140" i="14"/>
  <c r="T140" i="14"/>
  <c r="P140" i="14"/>
  <c r="L140" i="14"/>
  <c r="H140" i="14"/>
  <c r="Y139" i="14"/>
  <c r="X139" i="14"/>
  <c r="T139" i="14"/>
  <c r="P139" i="14"/>
  <c r="L139" i="14"/>
  <c r="H139" i="14"/>
  <c r="Y138" i="14"/>
  <c r="X138" i="14"/>
  <c r="T138" i="14"/>
  <c r="P138" i="14"/>
  <c r="L138" i="14"/>
  <c r="H138" i="14"/>
  <c r="Y137" i="14"/>
  <c r="X137" i="14"/>
  <c r="T137" i="14"/>
  <c r="P137" i="14"/>
  <c r="L137" i="14"/>
  <c r="H137" i="14"/>
  <c r="Y136" i="14"/>
  <c r="X136" i="14"/>
  <c r="T136" i="14"/>
  <c r="P136" i="14"/>
  <c r="L136" i="14"/>
  <c r="H136" i="14"/>
  <c r="Y135" i="14"/>
  <c r="X135" i="14"/>
  <c r="T135" i="14"/>
  <c r="P135" i="14"/>
  <c r="L135" i="14"/>
  <c r="H135" i="14"/>
  <c r="Y134" i="14"/>
  <c r="X134" i="14"/>
  <c r="T134" i="14"/>
  <c r="P134" i="14"/>
  <c r="L134" i="14"/>
  <c r="H134" i="14"/>
  <c r="Y133" i="14"/>
  <c r="X133" i="14"/>
  <c r="T133" i="14"/>
  <c r="P133" i="14"/>
  <c r="L133" i="14"/>
  <c r="H133" i="14"/>
  <c r="Y132" i="14"/>
  <c r="X132" i="14"/>
  <c r="T132" i="14"/>
  <c r="P132" i="14"/>
  <c r="L132" i="14"/>
  <c r="H132" i="14"/>
  <c r="Y131" i="14"/>
  <c r="X131" i="14"/>
  <c r="T131" i="14"/>
  <c r="P131" i="14"/>
  <c r="L131" i="14"/>
  <c r="H131" i="14"/>
  <c r="Y130" i="14"/>
  <c r="X130" i="14"/>
  <c r="T130" i="14"/>
  <c r="P130" i="14"/>
  <c r="L130" i="14"/>
  <c r="H130" i="14"/>
  <c r="Y129" i="14"/>
  <c r="X129" i="14"/>
  <c r="T129" i="14"/>
  <c r="P129" i="14"/>
  <c r="L129" i="14"/>
  <c r="H129" i="14"/>
  <c r="Y128" i="14"/>
  <c r="X128" i="14"/>
  <c r="T128" i="14"/>
  <c r="P128" i="14"/>
  <c r="L128" i="14"/>
  <c r="H128" i="14"/>
  <c r="Y127" i="14"/>
  <c r="X127" i="14"/>
  <c r="T127" i="14"/>
  <c r="P127" i="14"/>
  <c r="L127" i="14"/>
  <c r="H127" i="14"/>
  <c r="Y126" i="14"/>
  <c r="X126" i="14"/>
  <c r="T126" i="14"/>
  <c r="P126" i="14"/>
  <c r="L126" i="14"/>
  <c r="H126" i="14"/>
  <c r="Y125" i="14"/>
  <c r="X125" i="14"/>
  <c r="T125" i="14"/>
  <c r="P125" i="14"/>
  <c r="L125" i="14"/>
  <c r="H125" i="14"/>
  <c r="Y124" i="14"/>
  <c r="X124" i="14"/>
  <c r="T124" i="14"/>
  <c r="P124" i="14"/>
  <c r="L124" i="14"/>
  <c r="H124" i="14"/>
  <c r="Y123" i="14"/>
  <c r="X123" i="14"/>
  <c r="T123" i="14"/>
  <c r="P123" i="14"/>
  <c r="L123" i="14"/>
  <c r="H123" i="14"/>
  <c r="Y122" i="14"/>
  <c r="X122" i="14"/>
  <c r="T122" i="14"/>
  <c r="P122" i="14"/>
  <c r="L122" i="14"/>
  <c r="H122" i="14"/>
  <c r="Y121" i="14"/>
  <c r="X121" i="14"/>
  <c r="T121" i="14"/>
  <c r="P121" i="14"/>
  <c r="L121" i="14"/>
  <c r="H121" i="14"/>
  <c r="Y120" i="14"/>
  <c r="X120" i="14"/>
  <c r="T120" i="14"/>
  <c r="P120" i="14"/>
  <c r="L120" i="14"/>
  <c r="H120" i="14"/>
  <c r="Y119" i="14"/>
  <c r="X119" i="14"/>
  <c r="T119" i="14"/>
  <c r="P119" i="14"/>
  <c r="L119" i="14"/>
  <c r="H119" i="14"/>
  <c r="Y118" i="14"/>
  <c r="X118" i="14"/>
  <c r="T118" i="14"/>
  <c r="P118" i="14"/>
  <c r="L118" i="14"/>
  <c r="H118" i="14"/>
  <c r="Y117" i="14"/>
  <c r="X117" i="14"/>
  <c r="T117" i="14"/>
  <c r="P117" i="14"/>
  <c r="L117" i="14"/>
  <c r="H117" i="14"/>
  <c r="Y116" i="14"/>
  <c r="X116" i="14"/>
  <c r="T116" i="14"/>
  <c r="P116" i="14"/>
  <c r="L116" i="14"/>
  <c r="H116" i="14"/>
  <c r="Y115" i="14"/>
  <c r="X115" i="14"/>
  <c r="T115" i="14"/>
  <c r="P115" i="14"/>
  <c r="L115" i="14"/>
  <c r="H115" i="14"/>
  <c r="Y114" i="14"/>
  <c r="X114" i="14"/>
  <c r="T114" i="14"/>
  <c r="P114" i="14"/>
  <c r="L114" i="14"/>
  <c r="H114" i="14"/>
  <c r="Y113" i="14"/>
  <c r="X113" i="14"/>
  <c r="T113" i="14"/>
  <c r="P113" i="14"/>
  <c r="L113" i="14"/>
  <c r="H113" i="14"/>
  <c r="Y112" i="14"/>
  <c r="X112" i="14"/>
  <c r="T112" i="14"/>
  <c r="P112" i="14"/>
  <c r="L112" i="14"/>
  <c r="H112" i="14"/>
  <c r="Y111" i="14"/>
  <c r="X111" i="14"/>
  <c r="T111" i="14"/>
  <c r="P111" i="14"/>
  <c r="L111" i="14"/>
  <c r="H111" i="14"/>
  <c r="Y110" i="14"/>
  <c r="X110" i="14"/>
  <c r="T110" i="14"/>
  <c r="P110" i="14"/>
  <c r="L110" i="14"/>
  <c r="H110" i="14"/>
  <c r="Y109" i="14"/>
  <c r="X109" i="14"/>
  <c r="T109" i="14"/>
  <c r="P109" i="14"/>
  <c r="L109" i="14"/>
  <c r="H109" i="14"/>
  <c r="Y108" i="14"/>
  <c r="X108" i="14"/>
  <c r="T108" i="14"/>
  <c r="P108" i="14"/>
  <c r="L108" i="14"/>
  <c r="H108" i="14"/>
  <c r="Y107" i="14"/>
  <c r="X107" i="14"/>
  <c r="T107" i="14"/>
  <c r="P107" i="14"/>
  <c r="L107" i="14"/>
  <c r="H107" i="14"/>
  <c r="Y106" i="14"/>
  <c r="X106" i="14"/>
  <c r="T106" i="14"/>
  <c r="P106" i="14"/>
  <c r="L106" i="14"/>
  <c r="H106" i="14"/>
  <c r="Y105" i="14"/>
  <c r="X105" i="14"/>
  <c r="T105" i="14"/>
  <c r="P105" i="14"/>
  <c r="L105" i="14"/>
  <c r="H105" i="14"/>
  <c r="Y104" i="14"/>
  <c r="X104" i="14"/>
  <c r="T104" i="14"/>
  <c r="P104" i="14"/>
  <c r="L104" i="14"/>
  <c r="H104" i="14"/>
  <c r="Y103" i="14"/>
  <c r="X103" i="14"/>
  <c r="T103" i="14"/>
  <c r="P103" i="14"/>
  <c r="L103" i="14"/>
  <c r="H103" i="14"/>
  <c r="Y102" i="14"/>
  <c r="X102" i="14"/>
  <c r="T102" i="14"/>
  <c r="P102" i="14"/>
  <c r="L102" i="14"/>
  <c r="H102" i="14"/>
  <c r="Y101" i="14"/>
  <c r="X101" i="14"/>
  <c r="T101" i="14"/>
  <c r="P101" i="14"/>
  <c r="L101" i="14"/>
  <c r="H101" i="14"/>
  <c r="Y100" i="14"/>
  <c r="X100" i="14"/>
  <c r="T100" i="14"/>
  <c r="P100" i="14"/>
  <c r="L100" i="14"/>
  <c r="H100" i="14"/>
  <c r="Y99" i="14"/>
  <c r="X99" i="14"/>
  <c r="T99" i="14"/>
  <c r="P99" i="14"/>
  <c r="L99" i="14"/>
  <c r="H99" i="14"/>
  <c r="Y98" i="14"/>
  <c r="X98" i="14"/>
  <c r="T98" i="14"/>
  <c r="P98" i="14"/>
  <c r="L98" i="14"/>
  <c r="H98" i="14"/>
  <c r="Y97" i="14"/>
  <c r="X97" i="14"/>
  <c r="T97" i="14"/>
  <c r="P97" i="14"/>
  <c r="L97" i="14"/>
  <c r="H97" i="14"/>
  <c r="Y96" i="14"/>
  <c r="X96" i="14"/>
  <c r="T96" i="14"/>
  <c r="P96" i="14"/>
  <c r="L96" i="14"/>
  <c r="H96" i="14"/>
  <c r="Y95" i="14"/>
  <c r="X95" i="14"/>
  <c r="T95" i="14"/>
  <c r="P95" i="14"/>
  <c r="L95" i="14"/>
  <c r="H95" i="14"/>
  <c r="Y94" i="14"/>
  <c r="X94" i="14"/>
  <c r="T94" i="14"/>
  <c r="P94" i="14"/>
  <c r="L94" i="14"/>
  <c r="H94" i="14"/>
  <c r="Y93" i="14"/>
  <c r="X93" i="14"/>
  <c r="T93" i="14"/>
  <c r="P93" i="14"/>
  <c r="L93" i="14"/>
  <c r="H93" i="14"/>
  <c r="Y92" i="14"/>
  <c r="X92" i="14"/>
  <c r="T92" i="14"/>
  <c r="P92" i="14"/>
  <c r="L92" i="14"/>
  <c r="H92" i="14"/>
  <c r="Y91" i="14"/>
  <c r="X91" i="14"/>
  <c r="T91" i="14"/>
  <c r="P91" i="14"/>
  <c r="L91" i="14"/>
  <c r="H91" i="14"/>
  <c r="Y90" i="14"/>
  <c r="X90" i="14"/>
  <c r="T90" i="14"/>
  <c r="P90" i="14"/>
  <c r="L90" i="14"/>
  <c r="H90" i="14"/>
  <c r="Y89" i="14"/>
  <c r="X89" i="14"/>
  <c r="T89" i="14"/>
  <c r="P89" i="14"/>
  <c r="L89" i="14"/>
  <c r="H89" i="14"/>
  <c r="Y88" i="14"/>
  <c r="X88" i="14"/>
  <c r="T88" i="14"/>
  <c r="P88" i="14"/>
  <c r="L88" i="14"/>
  <c r="H88" i="14"/>
  <c r="Y87" i="14"/>
  <c r="X87" i="14"/>
  <c r="T87" i="14"/>
  <c r="P87" i="14"/>
  <c r="L87" i="14"/>
  <c r="H87" i="14"/>
  <c r="Y86" i="14"/>
  <c r="X86" i="14"/>
  <c r="T86" i="14"/>
  <c r="P86" i="14"/>
  <c r="L86" i="14"/>
  <c r="H86" i="14"/>
  <c r="Y85" i="14"/>
  <c r="X85" i="14"/>
  <c r="T85" i="14"/>
  <c r="P85" i="14"/>
  <c r="L85" i="14"/>
  <c r="H85" i="14"/>
  <c r="Y84" i="14"/>
  <c r="X84" i="14"/>
  <c r="T84" i="14"/>
  <c r="P84" i="14"/>
  <c r="L84" i="14"/>
  <c r="H84" i="14"/>
  <c r="Y83" i="14"/>
  <c r="X83" i="14"/>
  <c r="T83" i="14"/>
  <c r="P83" i="14"/>
  <c r="L83" i="14"/>
  <c r="H83" i="14"/>
  <c r="Y82" i="14"/>
  <c r="X82" i="14"/>
  <c r="T82" i="14"/>
  <c r="P82" i="14"/>
  <c r="L82" i="14"/>
  <c r="H82" i="14"/>
  <c r="Y81" i="14"/>
  <c r="X81" i="14"/>
  <c r="T81" i="14"/>
  <c r="P81" i="14"/>
  <c r="L81" i="14"/>
  <c r="H81" i="14"/>
  <c r="Y80" i="14"/>
  <c r="X80" i="14"/>
  <c r="T80" i="14"/>
  <c r="P80" i="14"/>
  <c r="L80" i="14"/>
  <c r="H80" i="14"/>
  <c r="Y79" i="14"/>
  <c r="X79" i="14"/>
  <c r="T79" i="14"/>
  <c r="P79" i="14"/>
  <c r="L79" i="14"/>
  <c r="H79" i="14"/>
  <c r="Y78" i="14"/>
  <c r="X78" i="14"/>
  <c r="T78" i="14"/>
  <c r="P78" i="14"/>
  <c r="L78" i="14"/>
  <c r="H78" i="14"/>
  <c r="Y77" i="14"/>
  <c r="X77" i="14"/>
  <c r="T77" i="14"/>
  <c r="P77" i="14"/>
  <c r="L77" i="14"/>
  <c r="H77" i="14"/>
  <c r="Y76" i="14"/>
  <c r="X76" i="14"/>
  <c r="T76" i="14"/>
  <c r="P76" i="14"/>
  <c r="L76" i="14"/>
  <c r="H76" i="14"/>
  <c r="Y75" i="14"/>
  <c r="X75" i="14"/>
  <c r="T75" i="14"/>
  <c r="P75" i="14"/>
  <c r="L75" i="14"/>
  <c r="H75" i="14"/>
  <c r="Y74" i="14"/>
  <c r="X74" i="14"/>
  <c r="T74" i="14"/>
  <c r="P74" i="14"/>
  <c r="L74" i="14"/>
  <c r="H74" i="14"/>
  <c r="Y73" i="14"/>
  <c r="X73" i="14"/>
  <c r="T73" i="14"/>
  <c r="P73" i="14"/>
  <c r="L73" i="14"/>
  <c r="H73" i="14"/>
  <c r="Y72" i="14"/>
  <c r="X72" i="14"/>
  <c r="T72" i="14"/>
  <c r="P72" i="14"/>
  <c r="L72" i="14"/>
  <c r="H72" i="14"/>
  <c r="Y71" i="14"/>
  <c r="X71" i="14"/>
  <c r="T71" i="14"/>
  <c r="P71" i="14"/>
  <c r="L71" i="14"/>
  <c r="H71" i="14"/>
  <c r="Y70" i="14"/>
  <c r="X70" i="14"/>
  <c r="T70" i="14"/>
  <c r="P70" i="14"/>
  <c r="L70" i="14"/>
  <c r="H70" i="14"/>
  <c r="Y69" i="14"/>
  <c r="X69" i="14"/>
  <c r="T69" i="14"/>
  <c r="P69" i="14"/>
  <c r="L69" i="14"/>
  <c r="H69" i="14"/>
  <c r="Y68" i="14"/>
  <c r="X68" i="14"/>
  <c r="T68" i="14"/>
  <c r="P68" i="14"/>
  <c r="L68" i="14"/>
  <c r="H68" i="14"/>
  <c r="Y67" i="14"/>
  <c r="X67" i="14"/>
  <c r="T67" i="14"/>
  <c r="P67" i="14"/>
  <c r="L67" i="14"/>
  <c r="H67" i="14"/>
  <c r="Y66" i="14"/>
  <c r="X66" i="14"/>
  <c r="T66" i="14"/>
  <c r="P66" i="14"/>
  <c r="L66" i="14"/>
  <c r="H66" i="14"/>
  <c r="Y65" i="14"/>
  <c r="X65" i="14"/>
  <c r="T65" i="14"/>
  <c r="P65" i="14"/>
  <c r="L65" i="14"/>
  <c r="H65" i="14"/>
  <c r="Y64" i="14"/>
  <c r="X64" i="14"/>
  <c r="T64" i="14"/>
  <c r="P64" i="14"/>
  <c r="L64" i="14"/>
  <c r="H64" i="14"/>
  <c r="Y63" i="14"/>
  <c r="X63" i="14"/>
  <c r="T63" i="14"/>
  <c r="P63" i="14"/>
  <c r="L63" i="14"/>
  <c r="H63" i="14"/>
  <c r="Y62" i="14"/>
  <c r="X62" i="14"/>
  <c r="T62" i="14"/>
  <c r="P62" i="14"/>
  <c r="L62" i="14"/>
  <c r="H62" i="14"/>
  <c r="Y61" i="14"/>
  <c r="X61" i="14"/>
  <c r="T61" i="14"/>
  <c r="P61" i="14"/>
  <c r="L61" i="14"/>
  <c r="H61" i="14"/>
  <c r="Y60" i="14"/>
  <c r="X60" i="14"/>
  <c r="T60" i="14"/>
  <c r="P60" i="14"/>
  <c r="L60" i="14"/>
  <c r="H60" i="14"/>
  <c r="Y59" i="14"/>
  <c r="X59" i="14"/>
  <c r="T59" i="14"/>
  <c r="P59" i="14"/>
  <c r="L59" i="14"/>
  <c r="H59" i="14"/>
  <c r="Y58" i="14"/>
  <c r="X58" i="14"/>
  <c r="T58" i="14"/>
  <c r="P58" i="14"/>
  <c r="L58" i="14"/>
  <c r="H58" i="14"/>
  <c r="Y57" i="14"/>
  <c r="X57" i="14"/>
  <c r="T57" i="14"/>
  <c r="P57" i="14"/>
  <c r="L57" i="14"/>
  <c r="H57" i="14"/>
  <c r="Y56" i="14"/>
  <c r="X56" i="14"/>
  <c r="T56" i="14"/>
  <c r="P56" i="14"/>
  <c r="L56" i="14"/>
  <c r="H56" i="14"/>
  <c r="Y55" i="14"/>
  <c r="X55" i="14"/>
  <c r="T55" i="14"/>
  <c r="P55" i="14"/>
  <c r="L55" i="14"/>
  <c r="H55" i="14"/>
  <c r="Y54" i="14"/>
  <c r="X54" i="14"/>
  <c r="T54" i="14"/>
  <c r="P54" i="14"/>
  <c r="L54" i="14"/>
  <c r="H54" i="14"/>
  <c r="Y53" i="14"/>
  <c r="X53" i="14"/>
  <c r="T53" i="14"/>
  <c r="P53" i="14"/>
  <c r="L53" i="14"/>
  <c r="H53" i="14"/>
  <c r="Y52" i="14"/>
  <c r="X52" i="14"/>
  <c r="T52" i="14"/>
  <c r="P52" i="14"/>
  <c r="L52" i="14"/>
  <c r="H52" i="14"/>
  <c r="Y51" i="14"/>
  <c r="X51" i="14"/>
  <c r="T51" i="14"/>
  <c r="P51" i="14"/>
  <c r="L51" i="14"/>
  <c r="H51" i="14"/>
  <c r="Y50" i="14"/>
  <c r="X50" i="14"/>
  <c r="T50" i="14"/>
  <c r="P50" i="14"/>
  <c r="L50" i="14"/>
  <c r="H50" i="14"/>
  <c r="Y49" i="14"/>
  <c r="X49" i="14"/>
  <c r="T49" i="14"/>
  <c r="P49" i="14"/>
  <c r="L49" i="14"/>
  <c r="H49" i="14"/>
  <c r="Y48" i="14"/>
  <c r="X48" i="14"/>
  <c r="T48" i="14"/>
  <c r="P48" i="14"/>
  <c r="L48" i="14"/>
  <c r="H48" i="14"/>
  <c r="Y47" i="14"/>
  <c r="X47" i="14"/>
  <c r="T47" i="14"/>
  <c r="P47" i="14"/>
  <c r="L47" i="14"/>
  <c r="H47" i="14"/>
  <c r="Y46" i="14"/>
  <c r="X46" i="14"/>
  <c r="T46" i="14"/>
  <c r="P46" i="14"/>
  <c r="L46" i="14"/>
  <c r="H46" i="14"/>
  <c r="Y45" i="14"/>
  <c r="X45" i="14"/>
  <c r="T45" i="14"/>
  <c r="P45" i="14"/>
  <c r="L45" i="14"/>
  <c r="H45" i="14"/>
  <c r="Y44" i="14"/>
  <c r="X44" i="14"/>
  <c r="T44" i="14"/>
  <c r="P44" i="14"/>
  <c r="L44" i="14"/>
  <c r="H44" i="14"/>
  <c r="Y43" i="14"/>
  <c r="X43" i="14"/>
  <c r="T43" i="14"/>
  <c r="P43" i="14"/>
  <c r="L43" i="14"/>
  <c r="H43" i="14"/>
  <c r="Y42" i="14"/>
  <c r="X42" i="14"/>
  <c r="T42" i="14"/>
  <c r="P42" i="14"/>
  <c r="L42" i="14"/>
  <c r="H42" i="14"/>
  <c r="Y41" i="14"/>
  <c r="X41" i="14"/>
  <c r="T41" i="14"/>
  <c r="P41" i="14"/>
  <c r="L41" i="14"/>
  <c r="H41" i="14"/>
  <c r="Y40" i="14"/>
  <c r="X40" i="14"/>
  <c r="T40" i="14"/>
  <c r="P40" i="14"/>
  <c r="L40" i="14"/>
  <c r="H40" i="14"/>
  <c r="Y39" i="14"/>
  <c r="X39" i="14"/>
  <c r="T39" i="14"/>
  <c r="P39" i="14"/>
  <c r="L39" i="14"/>
  <c r="H39" i="14"/>
  <c r="Y38" i="14"/>
  <c r="X38" i="14"/>
  <c r="T38" i="14"/>
  <c r="P38" i="14"/>
  <c r="L38" i="14"/>
  <c r="H38" i="14"/>
  <c r="Y37" i="14"/>
  <c r="X37" i="14"/>
  <c r="T37" i="14"/>
  <c r="P37" i="14"/>
  <c r="L37" i="14"/>
  <c r="H37" i="14"/>
  <c r="Y36" i="14"/>
  <c r="X36" i="14"/>
  <c r="T36" i="14"/>
  <c r="P36" i="14"/>
  <c r="L36" i="14"/>
  <c r="H36" i="14"/>
  <c r="Y35" i="14"/>
  <c r="X35" i="14"/>
  <c r="T35" i="14"/>
  <c r="P35" i="14"/>
  <c r="L35" i="14"/>
  <c r="H35" i="14"/>
  <c r="Y34" i="14"/>
  <c r="X34" i="14"/>
  <c r="T34" i="14"/>
  <c r="P34" i="14"/>
  <c r="L34" i="14"/>
  <c r="H34" i="14"/>
  <c r="Y33" i="14"/>
  <c r="X33" i="14"/>
  <c r="T33" i="14"/>
  <c r="P33" i="14"/>
  <c r="L33" i="14"/>
  <c r="H33" i="14"/>
  <c r="Y32" i="14"/>
  <c r="X32" i="14"/>
  <c r="T32" i="14"/>
  <c r="P32" i="14"/>
  <c r="L32" i="14"/>
  <c r="H32" i="14"/>
  <c r="Y31" i="14"/>
  <c r="X31" i="14"/>
  <c r="T31" i="14"/>
  <c r="P31" i="14"/>
  <c r="L31" i="14"/>
  <c r="H31" i="14"/>
  <c r="Y30" i="14"/>
  <c r="X30" i="14"/>
  <c r="T30" i="14"/>
  <c r="P30" i="14"/>
  <c r="L30" i="14"/>
  <c r="H30" i="14"/>
  <c r="Y29" i="14"/>
  <c r="X29" i="14"/>
  <c r="T29" i="14"/>
  <c r="P29" i="14"/>
  <c r="L29" i="14"/>
  <c r="H29" i="14"/>
  <c r="Y28" i="14"/>
  <c r="X28" i="14"/>
  <c r="T28" i="14"/>
  <c r="P28" i="14"/>
  <c r="L28" i="14"/>
  <c r="H28" i="14"/>
  <c r="Y27" i="14"/>
  <c r="X27" i="14"/>
  <c r="T27" i="14"/>
  <c r="P27" i="14"/>
  <c r="L27" i="14"/>
  <c r="H27" i="14"/>
  <c r="Y26" i="14"/>
  <c r="X26" i="14"/>
  <c r="T26" i="14"/>
  <c r="P26" i="14"/>
  <c r="L26" i="14"/>
  <c r="H26" i="14"/>
  <c r="Y25" i="14"/>
  <c r="X25" i="14"/>
  <c r="T25" i="14"/>
  <c r="P25" i="14"/>
  <c r="L25" i="14"/>
  <c r="H25" i="14"/>
  <c r="Y24" i="14"/>
  <c r="X24" i="14"/>
  <c r="T24" i="14"/>
  <c r="P24" i="14"/>
  <c r="L24" i="14"/>
  <c r="H24" i="14"/>
  <c r="Y23" i="14"/>
  <c r="X23" i="14"/>
  <c r="T23" i="14"/>
  <c r="P23" i="14"/>
  <c r="L23" i="14"/>
  <c r="H23" i="14"/>
  <c r="Y22" i="14"/>
  <c r="X22" i="14"/>
  <c r="T22" i="14"/>
  <c r="P22" i="14"/>
  <c r="L22" i="14"/>
  <c r="H22" i="14"/>
  <c r="Y16" i="14"/>
  <c r="X16" i="14"/>
  <c r="T16" i="14"/>
  <c r="P16" i="14"/>
  <c r="L16" i="14"/>
  <c r="H16" i="14"/>
  <c r="Y12" i="14"/>
  <c r="X12" i="14"/>
  <c r="T12" i="14"/>
  <c r="P12" i="14"/>
  <c r="L12" i="14"/>
  <c r="H12" i="14"/>
  <c r="Y6" i="14"/>
  <c r="X6" i="14"/>
  <c r="T6" i="14"/>
  <c r="P6" i="14"/>
  <c r="L6" i="14"/>
  <c r="H6" i="14"/>
  <c r="Y9" i="14"/>
  <c r="X9" i="14"/>
  <c r="T9" i="14"/>
  <c r="P9" i="14"/>
  <c r="L9" i="14"/>
  <c r="H9" i="14"/>
  <c r="Y17" i="14"/>
  <c r="X17" i="14"/>
  <c r="T17" i="14"/>
  <c r="P17" i="14"/>
  <c r="L17" i="14"/>
  <c r="H17" i="14"/>
  <c r="Y11" i="14"/>
  <c r="X11" i="14"/>
  <c r="T11" i="14"/>
  <c r="P11" i="14"/>
  <c r="L11" i="14"/>
  <c r="H11" i="14"/>
  <c r="Y19" i="14"/>
  <c r="X19" i="14"/>
  <c r="T19" i="14"/>
  <c r="P19" i="14"/>
  <c r="L19" i="14"/>
  <c r="H19" i="14"/>
  <c r="Y8" i="14"/>
  <c r="X8" i="14"/>
  <c r="T8" i="14"/>
  <c r="P8" i="14"/>
  <c r="L8" i="14"/>
  <c r="H8" i="14"/>
  <c r="Y4" i="14"/>
  <c r="X4" i="14"/>
  <c r="T4" i="14"/>
  <c r="P4" i="14"/>
  <c r="L4" i="14"/>
  <c r="H4" i="14"/>
  <c r="Y18" i="14"/>
  <c r="X18" i="14"/>
  <c r="T18" i="14"/>
  <c r="P18" i="14"/>
  <c r="L18" i="14"/>
  <c r="H18" i="14"/>
  <c r="Y14" i="14"/>
  <c r="X14" i="14"/>
  <c r="T14" i="14"/>
  <c r="P14" i="14"/>
  <c r="L14" i="14"/>
  <c r="H14" i="14"/>
  <c r="Y20" i="14"/>
  <c r="X20" i="14"/>
  <c r="T20" i="14"/>
  <c r="P20" i="14"/>
  <c r="L20" i="14"/>
  <c r="H20" i="14"/>
  <c r="Y10" i="14"/>
  <c r="X10" i="14"/>
  <c r="T10" i="14"/>
  <c r="P10" i="14"/>
  <c r="L10" i="14"/>
  <c r="H10" i="14"/>
  <c r="Y13" i="14"/>
  <c r="X13" i="14"/>
  <c r="T13" i="14"/>
  <c r="P13" i="14"/>
  <c r="L13" i="14"/>
  <c r="H13" i="14"/>
  <c r="Y15" i="14"/>
  <c r="X15" i="14"/>
  <c r="T15" i="14"/>
  <c r="P15" i="14"/>
  <c r="L15" i="14"/>
  <c r="H15" i="14"/>
  <c r="Y7" i="14"/>
  <c r="X7" i="14"/>
  <c r="T7" i="14"/>
  <c r="P7" i="14"/>
  <c r="L7" i="14"/>
  <c r="H7" i="14"/>
  <c r="Y21" i="14"/>
  <c r="X21" i="14"/>
  <c r="T21" i="14"/>
  <c r="P21" i="14"/>
  <c r="L21" i="14"/>
  <c r="H21" i="14"/>
  <c r="Y5" i="14"/>
  <c r="X5" i="14"/>
  <c r="T5" i="14"/>
  <c r="P5" i="14"/>
  <c r="L5" i="14"/>
  <c r="H5" i="14"/>
  <c r="X14" i="13"/>
  <c r="T14" i="13"/>
  <c r="P14" i="13"/>
  <c r="L14" i="13"/>
  <c r="H14" i="13"/>
  <c r="X9" i="13"/>
  <c r="T9" i="13"/>
  <c r="P9" i="13"/>
  <c r="L9" i="13"/>
  <c r="H9" i="13"/>
  <c r="X17" i="13"/>
  <c r="T17" i="13"/>
  <c r="P17" i="13"/>
  <c r="L17" i="13"/>
  <c r="H17" i="13"/>
  <c r="X44" i="13"/>
  <c r="T44" i="13"/>
  <c r="P44" i="13"/>
  <c r="L44" i="13"/>
  <c r="X16" i="13"/>
  <c r="T16" i="13"/>
  <c r="P16" i="13"/>
  <c r="L16" i="13"/>
  <c r="H16" i="13"/>
  <c r="X20" i="13"/>
  <c r="T20" i="13"/>
  <c r="P20" i="13"/>
  <c r="L20" i="13"/>
  <c r="H20" i="13"/>
  <c r="X8" i="13"/>
  <c r="T8" i="13"/>
  <c r="P8" i="13"/>
  <c r="L8" i="13"/>
  <c r="H8" i="13"/>
  <c r="X34" i="13"/>
  <c r="T34" i="13"/>
  <c r="P34" i="13"/>
  <c r="L34" i="13"/>
  <c r="H34" i="13"/>
  <c r="X23" i="13"/>
  <c r="T23" i="13"/>
  <c r="P23" i="13"/>
  <c r="L23" i="13"/>
  <c r="H23" i="13"/>
  <c r="X6" i="13"/>
  <c r="T6" i="13"/>
  <c r="P6" i="13"/>
  <c r="L6" i="13"/>
  <c r="H6" i="13"/>
  <c r="X26" i="13"/>
  <c r="T26" i="13"/>
  <c r="P26" i="13"/>
  <c r="L26" i="13"/>
  <c r="H26" i="13"/>
  <c r="X19" i="13"/>
  <c r="T19" i="13"/>
  <c r="P19" i="13"/>
  <c r="L19" i="13"/>
  <c r="H19" i="13"/>
  <c r="X15" i="13"/>
  <c r="T15" i="13"/>
  <c r="P15" i="13"/>
  <c r="L15" i="13"/>
  <c r="H15" i="13"/>
  <c r="X21" i="13"/>
  <c r="T21" i="13"/>
  <c r="P21" i="13"/>
  <c r="L21" i="13"/>
  <c r="H21" i="13"/>
  <c r="X7" i="13"/>
  <c r="T7" i="13"/>
  <c r="P7" i="13"/>
  <c r="L7" i="13"/>
  <c r="H7" i="13"/>
  <c r="Y200" i="12"/>
  <c r="X200" i="12"/>
  <c r="T200" i="12"/>
  <c r="P200" i="12"/>
  <c r="L200" i="12"/>
  <c r="H200" i="12"/>
  <c r="Y199" i="12"/>
  <c r="X199" i="12"/>
  <c r="T199" i="12"/>
  <c r="P199" i="12"/>
  <c r="L199" i="12"/>
  <c r="H199" i="12"/>
  <c r="Y198" i="12"/>
  <c r="X198" i="12"/>
  <c r="T198" i="12"/>
  <c r="P198" i="12"/>
  <c r="L198" i="12"/>
  <c r="H198" i="12"/>
  <c r="Y197" i="12"/>
  <c r="X197" i="12"/>
  <c r="T197" i="12"/>
  <c r="P197" i="12"/>
  <c r="L197" i="12"/>
  <c r="H197" i="12"/>
  <c r="Y196" i="12"/>
  <c r="X196" i="12"/>
  <c r="T196" i="12"/>
  <c r="P196" i="12"/>
  <c r="L196" i="12"/>
  <c r="H196" i="12"/>
  <c r="Y195" i="12"/>
  <c r="X195" i="12"/>
  <c r="T195" i="12"/>
  <c r="P195" i="12"/>
  <c r="L195" i="12"/>
  <c r="H195" i="12"/>
  <c r="Y194" i="12"/>
  <c r="X194" i="12"/>
  <c r="T194" i="12"/>
  <c r="P194" i="12"/>
  <c r="L194" i="12"/>
  <c r="H194" i="12"/>
  <c r="Y193" i="12"/>
  <c r="X193" i="12"/>
  <c r="T193" i="12"/>
  <c r="P193" i="12"/>
  <c r="L193" i="12"/>
  <c r="H193" i="12"/>
  <c r="Y192" i="12"/>
  <c r="X192" i="12"/>
  <c r="T192" i="12"/>
  <c r="P192" i="12"/>
  <c r="L192" i="12"/>
  <c r="H192" i="12"/>
  <c r="Y191" i="12"/>
  <c r="X191" i="12"/>
  <c r="T191" i="12"/>
  <c r="P191" i="12"/>
  <c r="L191" i="12"/>
  <c r="H191" i="12"/>
  <c r="Y190" i="12"/>
  <c r="X190" i="12"/>
  <c r="T190" i="12"/>
  <c r="P190" i="12"/>
  <c r="L190" i="12"/>
  <c r="H190" i="12"/>
  <c r="Y189" i="12"/>
  <c r="X189" i="12"/>
  <c r="T189" i="12"/>
  <c r="P189" i="12"/>
  <c r="L189" i="12"/>
  <c r="H189" i="12"/>
  <c r="Y188" i="12"/>
  <c r="X188" i="12"/>
  <c r="T188" i="12"/>
  <c r="P188" i="12"/>
  <c r="L188" i="12"/>
  <c r="H188" i="12"/>
  <c r="Y187" i="12"/>
  <c r="X187" i="12"/>
  <c r="T187" i="12"/>
  <c r="P187" i="12"/>
  <c r="L187" i="12"/>
  <c r="H187" i="12"/>
  <c r="Y186" i="12"/>
  <c r="X186" i="12"/>
  <c r="T186" i="12"/>
  <c r="P186" i="12"/>
  <c r="L186" i="12"/>
  <c r="H186" i="12"/>
  <c r="Y185" i="12"/>
  <c r="X185" i="12"/>
  <c r="T185" i="12"/>
  <c r="P185" i="12"/>
  <c r="L185" i="12"/>
  <c r="H185" i="12"/>
  <c r="Y184" i="12"/>
  <c r="X184" i="12"/>
  <c r="T184" i="12"/>
  <c r="P184" i="12"/>
  <c r="L184" i="12"/>
  <c r="H184" i="12"/>
  <c r="Y183" i="12"/>
  <c r="X183" i="12"/>
  <c r="T183" i="12"/>
  <c r="P183" i="12"/>
  <c r="L183" i="12"/>
  <c r="H183" i="12"/>
  <c r="Y182" i="12"/>
  <c r="X182" i="12"/>
  <c r="T182" i="12"/>
  <c r="P182" i="12"/>
  <c r="L182" i="12"/>
  <c r="H182" i="12"/>
  <c r="Y181" i="12"/>
  <c r="X181" i="12"/>
  <c r="T181" i="12"/>
  <c r="P181" i="12"/>
  <c r="L181" i="12"/>
  <c r="H181" i="12"/>
  <c r="Y180" i="12"/>
  <c r="X180" i="12"/>
  <c r="T180" i="12"/>
  <c r="P180" i="12"/>
  <c r="L180" i="12"/>
  <c r="H180" i="12"/>
  <c r="Y179" i="12"/>
  <c r="X179" i="12"/>
  <c r="T179" i="12"/>
  <c r="P179" i="12"/>
  <c r="L179" i="12"/>
  <c r="H179" i="12"/>
  <c r="Y178" i="12"/>
  <c r="X178" i="12"/>
  <c r="T178" i="12"/>
  <c r="P178" i="12"/>
  <c r="L178" i="12"/>
  <c r="H178" i="12"/>
  <c r="Y177" i="12"/>
  <c r="X177" i="12"/>
  <c r="T177" i="12"/>
  <c r="P177" i="12"/>
  <c r="L177" i="12"/>
  <c r="H177" i="12"/>
  <c r="Y176" i="12"/>
  <c r="X176" i="12"/>
  <c r="T176" i="12"/>
  <c r="P176" i="12"/>
  <c r="L176" i="12"/>
  <c r="H176" i="12"/>
  <c r="Y175" i="12"/>
  <c r="X175" i="12"/>
  <c r="T175" i="12"/>
  <c r="P175" i="12"/>
  <c r="L175" i="12"/>
  <c r="H175" i="12"/>
  <c r="Y174" i="12"/>
  <c r="X174" i="12"/>
  <c r="T174" i="12"/>
  <c r="P174" i="12"/>
  <c r="L174" i="12"/>
  <c r="H174" i="12"/>
  <c r="Y173" i="12"/>
  <c r="X173" i="12"/>
  <c r="T173" i="12"/>
  <c r="P173" i="12"/>
  <c r="L173" i="12"/>
  <c r="H173" i="12"/>
  <c r="Y172" i="12"/>
  <c r="X172" i="12"/>
  <c r="T172" i="12"/>
  <c r="P172" i="12"/>
  <c r="L172" i="12"/>
  <c r="H172" i="12"/>
  <c r="Y171" i="12"/>
  <c r="X171" i="12"/>
  <c r="T171" i="12"/>
  <c r="P171" i="12"/>
  <c r="L171" i="12"/>
  <c r="H171" i="12"/>
  <c r="Y170" i="12"/>
  <c r="X170" i="12"/>
  <c r="T170" i="12"/>
  <c r="P170" i="12"/>
  <c r="L170" i="12"/>
  <c r="H170" i="12"/>
  <c r="Y169" i="12"/>
  <c r="X169" i="12"/>
  <c r="T169" i="12"/>
  <c r="P169" i="12"/>
  <c r="L169" i="12"/>
  <c r="H169" i="12"/>
  <c r="Y168" i="12"/>
  <c r="X168" i="12"/>
  <c r="T168" i="12"/>
  <c r="P168" i="12"/>
  <c r="L168" i="12"/>
  <c r="H168" i="12"/>
  <c r="Y167" i="12"/>
  <c r="X167" i="12"/>
  <c r="T167" i="12"/>
  <c r="P167" i="12"/>
  <c r="L167" i="12"/>
  <c r="H167" i="12"/>
  <c r="Y166" i="12"/>
  <c r="X166" i="12"/>
  <c r="T166" i="12"/>
  <c r="P166" i="12"/>
  <c r="L166" i="12"/>
  <c r="H166" i="12"/>
  <c r="Y165" i="12"/>
  <c r="X165" i="12"/>
  <c r="T165" i="12"/>
  <c r="P165" i="12"/>
  <c r="L165" i="12"/>
  <c r="H165" i="12"/>
  <c r="Y164" i="12"/>
  <c r="X164" i="12"/>
  <c r="T164" i="12"/>
  <c r="P164" i="12"/>
  <c r="L164" i="12"/>
  <c r="H164" i="12"/>
  <c r="Y163" i="12"/>
  <c r="X163" i="12"/>
  <c r="T163" i="12"/>
  <c r="P163" i="12"/>
  <c r="L163" i="12"/>
  <c r="H163" i="12"/>
  <c r="Y162" i="12"/>
  <c r="X162" i="12"/>
  <c r="T162" i="12"/>
  <c r="P162" i="12"/>
  <c r="L162" i="12"/>
  <c r="H162" i="12"/>
  <c r="Y161" i="12"/>
  <c r="X161" i="12"/>
  <c r="T161" i="12"/>
  <c r="P161" i="12"/>
  <c r="L161" i="12"/>
  <c r="H161" i="12"/>
  <c r="Y160" i="12"/>
  <c r="X160" i="12"/>
  <c r="T160" i="12"/>
  <c r="P160" i="12"/>
  <c r="L160" i="12"/>
  <c r="H160" i="12"/>
  <c r="Y159" i="12"/>
  <c r="X159" i="12"/>
  <c r="T159" i="12"/>
  <c r="P159" i="12"/>
  <c r="L159" i="12"/>
  <c r="H159" i="12"/>
  <c r="Y158" i="12"/>
  <c r="X158" i="12"/>
  <c r="T158" i="12"/>
  <c r="P158" i="12"/>
  <c r="L158" i="12"/>
  <c r="H158" i="12"/>
  <c r="Y157" i="12"/>
  <c r="X157" i="12"/>
  <c r="T157" i="12"/>
  <c r="P157" i="12"/>
  <c r="L157" i="12"/>
  <c r="H157" i="12"/>
  <c r="Y156" i="12"/>
  <c r="X156" i="12"/>
  <c r="T156" i="12"/>
  <c r="P156" i="12"/>
  <c r="L156" i="12"/>
  <c r="H156" i="12"/>
  <c r="Y155" i="12"/>
  <c r="X155" i="12"/>
  <c r="T155" i="12"/>
  <c r="P155" i="12"/>
  <c r="L155" i="12"/>
  <c r="H155" i="12"/>
  <c r="Y154" i="12"/>
  <c r="X154" i="12"/>
  <c r="T154" i="12"/>
  <c r="P154" i="12"/>
  <c r="L154" i="12"/>
  <c r="H154" i="12"/>
  <c r="Y153" i="12"/>
  <c r="X153" i="12"/>
  <c r="T153" i="12"/>
  <c r="P153" i="12"/>
  <c r="L153" i="12"/>
  <c r="H153" i="12"/>
  <c r="Y152" i="12"/>
  <c r="X152" i="12"/>
  <c r="T152" i="12"/>
  <c r="P152" i="12"/>
  <c r="L152" i="12"/>
  <c r="H152" i="12"/>
  <c r="Y151" i="12"/>
  <c r="X151" i="12"/>
  <c r="T151" i="12"/>
  <c r="P151" i="12"/>
  <c r="L151" i="12"/>
  <c r="H151" i="12"/>
  <c r="Y150" i="12"/>
  <c r="X150" i="12"/>
  <c r="T150" i="12"/>
  <c r="P150" i="12"/>
  <c r="L150" i="12"/>
  <c r="H150" i="12"/>
  <c r="Y149" i="12"/>
  <c r="X149" i="12"/>
  <c r="T149" i="12"/>
  <c r="P149" i="12"/>
  <c r="L149" i="12"/>
  <c r="H149" i="12"/>
  <c r="Y148" i="12"/>
  <c r="X148" i="12"/>
  <c r="T148" i="12"/>
  <c r="P148" i="12"/>
  <c r="L148" i="12"/>
  <c r="H148" i="12"/>
  <c r="Y147" i="12"/>
  <c r="X147" i="12"/>
  <c r="T147" i="12"/>
  <c r="P147" i="12"/>
  <c r="L147" i="12"/>
  <c r="H147" i="12"/>
  <c r="Y146" i="12"/>
  <c r="X146" i="12"/>
  <c r="T146" i="12"/>
  <c r="P146" i="12"/>
  <c r="L146" i="12"/>
  <c r="H146" i="12"/>
  <c r="Y145" i="12"/>
  <c r="X145" i="12"/>
  <c r="T145" i="12"/>
  <c r="P145" i="12"/>
  <c r="L145" i="12"/>
  <c r="H145" i="12"/>
  <c r="Y144" i="12"/>
  <c r="X144" i="12"/>
  <c r="T144" i="12"/>
  <c r="P144" i="12"/>
  <c r="L144" i="12"/>
  <c r="H144" i="12"/>
  <c r="Y143" i="12"/>
  <c r="X143" i="12"/>
  <c r="T143" i="12"/>
  <c r="P143" i="12"/>
  <c r="L143" i="12"/>
  <c r="H143" i="12"/>
  <c r="Y142" i="12"/>
  <c r="X142" i="12"/>
  <c r="T142" i="12"/>
  <c r="P142" i="12"/>
  <c r="L142" i="12"/>
  <c r="H142" i="12"/>
  <c r="Y141" i="12"/>
  <c r="X141" i="12"/>
  <c r="T141" i="12"/>
  <c r="P141" i="12"/>
  <c r="L141" i="12"/>
  <c r="H141" i="12"/>
  <c r="Y140" i="12"/>
  <c r="X140" i="12"/>
  <c r="T140" i="12"/>
  <c r="P140" i="12"/>
  <c r="L140" i="12"/>
  <c r="H140" i="12"/>
  <c r="Y139" i="12"/>
  <c r="X139" i="12"/>
  <c r="T139" i="12"/>
  <c r="P139" i="12"/>
  <c r="L139" i="12"/>
  <c r="H139" i="12"/>
  <c r="Y138" i="12"/>
  <c r="X138" i="12"/>
  <c r="T138" i="12"/>
  <c r="P138" i="12"/>
  <c r="L138" i="12"/>
  <c r="H138" i="12"/>
  <c r="Y137" i="12"/>
  <c r="X137" i="12"/>
  <c r="T137" i="12"/>
  <c r="P137" i="12"/>
  <c r="L137" i="12"/>
  <c r="H137" i="12"/>
  <c r="Y136" i="12"/>
  <c r="X136" i="12"/>
  <c r="T136" i="12"/>
  <c r="P136" i="12"/>
  <c r="L136" i="12"/>
  <c r="H136" i="12"/>
  <c r="Y135" i="12"/>
  <c r="X135" i="12"/>
  <c r="T135" i="12"/>
  <c r="P135" i="12"/>
  <c r="L135" i="12"/>
  <c r="H135" i="12"/>
  <c r="Y134" i="12"/>
  <c r="X134" i="12"/>
  <c r="T134" i="12"/>
  <c r="P134" i="12"/>
  <c r="L134" i="12"/>
  <c r="H134" i="12"/>
  <c r="Y133" i="12"/>
  <c r="X133" i="12"/>
  <c r="T133" i="12"/>
  <c r="P133" i="12"/>
  <c r="L133" i="12"/>
  <c r="H133" i="12"/>
  <c r="Y132" i="12"/>
  <c r="X132" i="12"/>
  <c r="T132" i="12"/>
  <c r="P132" i="12"/>
  <c r="L132" i="12"/>
  <c r="H132" i="12"/>
  <c r="Y131" i="12"/>
  <c r="X131" i="12"/>
  <c r="T131" i="12"/>
  <c r="P131" i="12"/>
  <c r="L131" i="12"/>
  <c r="H131" i="12"/>
  <c r="Y130" i="12"/>
  <c r="X130" i="12"/>
  <c r="T130" i="12"/>
  <c r="P130" i="12"/>
  <c r="L130" i="12"/>
  <c r="H130" i="12"/>
  <c r="Y129" i="12"/>
  <c r="X129" i="12"/>
  <c r="T129" i="12"/>
  <c r="P129" i="12"/>
  <c r="L129" i="12"/>
  <c r="H129" i="12"/>
  <c r="Y128" i="12"/>
  <c r="X128" i="12"/>
  <c r="T128" i="12"/>
  <c r="P128" i="12"/>
  <c r="L128" i="12"/>
  <c r="H128" i="12"/>
  <c r="Y127" i="12"/>
  <c r="X127" i="12"/>
  <c r="T127" i="12"/>
  <c r="P127" i="12"/>
  <c r="L127" i="12"/>
  <c r="H127" i="12"/>
  <c r="Y126" i="12"/>
  <c r="X126" i="12"/>
  <c r="T126" i="12"/>
  <c r="P126" i="12"/>
  <c r="L126" i="12"/>
  <c r="H126" i="12"/>
  <c r="Y125" i="12"/>
  <c r="X125" i="12"/>
  <c r="T125" i="12"/>
  <c r="P125" i="12"/>
  <c r="L125" i="12"/>
  <c r="H125" i="12"/>
  <c r="Y124" i="12"/>
  <c r="X124" i="12"/>
  <c r="T124" i="12"/>
  <c r="P124" i="12"/>
  <c r="L124" i="12"/>
  <c r="H124" i="12"/>
  <c r="Y123" i="12"/>
  <c r="X123" i="12"/>
  <c r="T123" i="12"/>
  <c r="P123" i="12"/>
  <c r="L123" i="12"/>
  <c r="H123" i="12"/>
  <c r="Y122" i="12"/>
  <c r="X122" i="12"/>
  <c r="T122" i="12"/>
  <c r="P122" i="12"/>
  <c r="L122" i="12"/>
  <c r="H122" i="12"/>
  <c r="Y121" i="12"/>
  <c r="X121" i="12"/>
  <c r="T121" i="12"/>
  <c r="P121" i="12"/>
  <c r="L121" i="12"/>
  <c r="H121" i="12"/>
  <c r="Y120" i="12"/>
  <c r="X120" i="12"/>
  <c r="T120" i="12"/>
  <c r="P120" i="12"/>
  <c r="L120" i="12"/>
  <c r="H120" i="12"/>
  <c r="Y119" i="12"/>
  <c r="X119" i="12"/>
  <c r="T119" i="12"/>
  <c r="P119" i="12"/>
  <c r="L119" i="12"/>
  <c r="H119" i="12"/>
  <c r="Y118" i="12"/>
  <c r="X118" i="12"/>
  <c r="T118" i="12"/>
  <c r="P118" i="12"/>
  <c r="L118" i="12"/>
  <c r="H118" i="12"/>
  <c r="Y117" i="12"/>
  <c r="X117" i="12"/>
  <c r="T117" i="12"/>
  <c r="P117" i="12"/>
  <c r="L117" i="12"/>
  <c r="H117" i="12"/>
  <c r="Y116" i="12"/>
  <c r="X116" i="12"/>
  <c r="T116" i="12"/>
  <c r="P116" i="12"/>
  <c r="L116" i="12"/>
  <c r="H116" i="12"/>
  <c r="Y115" i="12"/>
  <c r="X115" i="12"/>
  <c r="T115" i="12"/>
  <c r="P115" i="12"/>
  <c r="L115" i="12"/>
  <c r="H115" i="12"/>
  <c r="Y114" i="12"/>
  <c r="X114" i="12"/>
  <c r="T114" i="12"/>
  <c r="P114" i="12"/>
  <c r="L114" i="12"/>
  <c r="H114" i="12"/>
  <c r="Y113" i="12"/>
  <c r="X113" i="12"/>
  <c r="T113" i="12"/>
  <c r="P113" i="12"/>
  <c r="L113" i="12"/>
  <c r="H113" i="12"/>
  <c r="Y112" i="12"/>
  <c r="X112" i="12"/>
  <c r="T112" i="12"/>
  <c r="P112" i="12"/>
  <c r="L112" i="12"/>
  <c r="H112" i="12"/>
  <c r="Y111" i="12"/>
  <c r="X111" i="12"/>
  <c r="T111" i="12"/>
  <c r="P111" i="12"/>
  <c r="L111" i="12"/>
  <c r="H111" i="12"/>
  <c r="Y110" i="12"/>
  <c r="X110" i="12"/>
  <c r="T110" i="12"/>
  <c r="P110" i="12"/>
  <c r="L110" i="12"/>
  <c r="H110" i="12"/>
  <c r="Y109" i="12"/>
  <c r="X109" i="12"/>
  <c r="T109" i="12"/>
  <c r="P109" i="12"/>
  <c r="L109" i="12"/>
  <c r="H109" i="12"/>
  <c r="Y108" i="12"/>
  <c r="X108" i="12"/>
  <c r="T108" i="12"/>
  <c r="P108" i="12"/>
  <c r="L108" i="12"/>
  <c r="H108" i="12"/>
  <c r="Y107" i="12"/>
  <c r="X107" i="12"/>
  <c r="T107" i="12"/>
  <c r="P107" i="12"/>
  <c r="L107" i="12"/>
  <c r="H107" i="12"/>
  <c r="Y106" i="12"/>
  <c r="X106" i="12"/>
  <c r="T106" i="12"/>
  <c r="P106" i="12"/>
  <c r="L106" i="12"/>
  <c r="H106" i="12"/>
  <c r="Y105" i="12"/>
  <c r="X105" i="12"/>
  <c r="T105" i="12"/>
  <c r="P105" i="12"/>
  <c r="L105" i="12"/>
  <c r="H105" i="12"/>
  <c r="Y104" i="12"/>
  <c r="X104" i="12"/>
  <c r="T104" i="12"/>
  <c r="P104" i="12"/>
  <c r="L104" i="12"/>
  <c r="H104" i="12"/>
  <c r="Y103" i="12"/>
  <c r="X103" i="12"/>
  <c r="T103" i="12"/>
  <c r="P103" i="12"/>
  <c r="L103" i="12"/>
  <c r="H103" i="12"/>
  <c r="Y102" i="12"/>
  <c r="X102" i="12"/>
  <c r="T102" i="12"/>
  <c r="P102" i="12"/>
  <c r="L102" i="12"/>
  <c r="H102" i="12"/>
  <c r="Y101" i="12"/>
  <c r="X101" i="12"/>
  <c r="T101" i="12"/>
  <c r="P101" i="12"/>
  <c r="L101" i="12"/>
  <c r="H101" i="12"/>
  <c r="Y100" i="12"/>
  <c r="X100" i="12"/>
  <c r="T100" i="12"/>
  <c r="P100" i="12"/>
  <c r="L100" i="12"/>
  <c r="H100" i="12"/>
  <c r="Y99" i="12"/>
  <c r="X99" i="12"/>
  <c r="T99" i="12"/>
  <c r="P99" i="12"/>
  <c r="L99" i="12"/>
  <c r="H99" i="12"/>
  <c r="Y98" i="12"/>
  <c r="X98" i="12"/>
  <c r="T98" i="12"/>
  <c r="P98" i="12"/>
  <c r="L98" i="12"/>
  <c r="H98" i="12"/>
  <c r="Y97" i="12"/>
  <c r="X97" i="12"/>
  <c r="T97" i="12"/>
  <c r="P97" i="12"/>
  <c r="L97" i="12"/>
  <c r="H97" i="12"/>
  <c r="Y96" i="12"/>
  <c r="X96" i="12"/>
  <c r="T96" i="12"/>
  <c r="P96" i="12"/>
  <c r="L96" i="12"/>
  <c r="H96" i="12"/>
  <c r="Y95" i="12"/>
  <c r="X95" i="12"/>
  <c r="T95" i="12"/>
  <c r="P95" i="12"/>
  <c r="L95" i="12"/>
  <c r="H95" i="12"/>
  <c r="Y94" i="12"/>
  <c r="X94" i="12"/>
  <c r="T94" i="12"/>
  <c r="P94" i="12"/>
  <c r="L94" i="12"/>
  <c r="H94" i="12"/>
  <c r="Y93" i="12"/>
  <c r="X93" i="12"/>
  <c r="T93" i="12"/>
  <c r="P93" i="12"/>
  <c r="L93" i="12"/>
  <c r="H93" i="12"/>
  <c r="Y92" i="12"/>
  <c r="X92" i="12"/>
  <c r="T92" i="12"/>
  <c r="P92" i="12"/>
  <c r="L92" i="12"/>
  <c r="H92" i="12"/>
  <c r="Y91" i="12"/>
  <c r="X91" i="12"/>
  <c r="T91" i="12"/>
  <c r="P91" i="12"/>
  <c r="L91" i="12"/>
  <c r="H91" i="12"/>
  <c r="Y90" i="12"/>
  <c r="X90" i="12"/>
  <c r="T90" i="12"/>
  <c r="P90" i="12"/>
  <c r="L90" i="12"/>
  <c r="H90" i="12"/>
  <c r="Y89" i="12"/>
  <c r="X89" i="12"/>
  <c r="T89" i="12"/>
  <c r="P89" i="12"/>
  <c r="L89" i="12"/>
  <c r="H89" i="12"/>
  <c r="Y88" i="12"/>
  <c r="X88" i="12"/>
  <c r="T88" i="12"/>
  <c r="P88" i="12"/>
  <c r="L88" i="12"/>
  <c r="H88" i="12"/>
  <c r="Y87" i="12"/>
  <c r="X87" i="12"/>
  <c r="T87" i="12"/>
  <c r="P87" i="12"/>
  <c r="L87" i="12"/>
  <c r="H87" i="12"/>
  <c r="Y86" i="12"/>
  <c r="X86" i="12"/>
  <c r="T86" i="12"/>
  <c r="P86" i="12"/>
  <c r="L86" i="12"/>
  <c r="H86" i="12"/>
  <c r="Y85" i="12"/>
  <c r="X85" i="12"/>
  <c r="T85" i="12"/>
  <c r="P85" i="12"/>
  <c r="L85" i="12"/>
  <c r="H85" i="12"/>
  <c r="Y84" i="12"/>
  <c r="X84" i="12"/>
  <c r="T84" i="12"/>
  <c r="P84" i="12"/>
  <c r="L84" i="12"/>
  <c r="H84" i="12"/>
  <c r="Y83" i="12"/>
  <c r="X83" i="12"/>
  <c r="T83" i="12"/>
  <c r="P83" i="12"/>
  <c r="L83" i="12"/>
  <c r="H83" i="12"/>
  <c r="Y82" i="12"/>
  <c r="X82" i="12"/>
  <c r="T82" i="12"/>
  <c r="P82" i="12"/>
  <c r="L82" i="12"/>
  <c r="H82" i="12"/>
  <c r="Y81" i="12"/>
  <c r="X81" i="12"/>
  <c r="T81" i="12"/>
  <c r="P81" i="12"/>
  <c r="L81" i="12"/>
  <c r="H81" i="12"/>
  <c r="Y80" i="12"/>
  <c r="X80" i="12"/>
  <c r="T80" i="12"/>
  <c r="P80" i="12"/>
  <c r="L80" i="12"/>
  <c r="H80" i="12"/>
  <c r="Y79" i="12"/>
  <c r="X79" i="12"/>
  <c r="T79" i="12"/>
  <c r="P79" i="12"/>
  <c r="L79" i="12"/>
  <c r="H79" i="12"/>
  <c r="Y78" i="12"/>
  <c r="X78" i="12"/>
  <c r="T78" i="12"/>
  <c r="P78" i="12"/>
  <c r="L78" i="12"/>
  <c r="H78" i="12"/>
  <c r="Y77" i="12"/>
  <c r="X77" i="12"/>
  <c r="T77" i="12"/>
  <c r="P77" i="12"/>
  <c r="L77" i="12"/>
  <c r="H77" i="12"/>
  <c r="Y76" i="12"/>
  <c r="X76" i="12"/>
  <c r="T76" i="12"/>
  <c r="P76" i="12"/>
  <c r="L76" i="12"/>
  <c r="H76" i="12"/>
  <c r="Y75" i="12"/>
  <c r="X75" i="12"/>
  <c r="T75" i="12"/>
  <c r="P75" i="12"/>
  <c r="L75" i="12"/>
  <c r="H75" i="12"/>
  <c r="Y74" i="12"/>
  <c r="X74" i="12"/>
  <c r="T74" i="12"/>
  <c r="P74" i="12"/>
  <c r="L74" i="12"/>
  <c r="H74" i="12"/>
  <c r="Y73" i="12"/>
  <c r="X73" i="12"/>
  <c r="T73" i="12"/>
  <c r="P73" i="12"/>
  <c r="L73" i="12"/>
  <c r="H73" i="12"/>
  <c r="Y72" i="12"/>
  <c r="X72" i="12"/>
  <c r="T72" i="12"/>
  <c r="P72" i="12"/>
  <c r="L72" i="12"/>
  <c r="H72" i="12"/>
  <c r="Y71" i="12"/>
  <c r="X71" i="12"/>
  <c r="T71" i="12"/>
  <c r="P71" i="12"/>
  <c r="L71" i="12"/>
  <c r="H71" i="12"/>
  <c r="Y70" i="12"/>
  <c r="X70" i="12"/>
  <c r="T70" i="12"/>
  <c r="P70" i="12"/>
  <c r="L70" i="12"/>
  <c r="H70" i="12"/>
  <c r="Y69" i="12"/>
  <c r="X69" i="12"/>
  <c r="T69" i="12"/>
  <c r="P69" i="12"/>
  <c r="L69" i="12"/>
  <c r="H69" i="12"/>
  <c r="Y68" i="12"/>
  <c r="X68" i="12"/>
  <c r="T68" i="12"/>
  <c r="P68" i="12"/>
  <c r="L68" i="12"/>
  <c r="H68" i="12"/>
  <c r="Y67" i="12"/>
  <c r="X67" i="12"/>
  <c r="T67" i="12"/>
  <c r="P67" i="12"/>
  <c r="L67" i="12"/>
  <c r="H67" i="12"/>
  <c r="Y66" i="12"/>
  <c r="X66" i="12"/>
  <c r="T66" i="12"/>
  <c r="P66" i="12"/>
  <c r="L66" i="12"/>
  <c r="H66" i="12"/>
  <c r="Y65" i="12"/>
  <c r="X65" i="12"/>
  <c r="T65" i="12"/>
  <c r="P65" i="12"/>
  <c r="L65" i="12"/>
  <c r="H65" i="12"/>
  <c r="Y64" i="12"/>
  <c r="X64" i="12"/>
  <c r="T64" i="12"/>
  <c r="P64" i="12"/>
  <c r="L64" i="12"/>
  <c r="H64" i="12"/>
  <c r="Y63" i="12"/>
  <c r="X63" i="12"/>
  <c r="T63" i="12"/>
  <c r="P63" i="12"/>
  <c r="L63" i="12"/>
  <c r="H63" i="12"/>
  <c r="Y62" i="12"/>
  <c r="X62" i="12"/>
  <c r="T62" i="12"/>
  <c r="P62" i="12"/>
  <c r="L62" i="12"/>
  <c r="H62" i="12"/>
  <c r="Y61" i="12"/>
  <c r="X61" i="12"/>
  <c r="T61" i="12"/>
  <c r="P61" i="12"/>
  <c r="L61" i="12"/>
  <c r="H61" i="12"/>
  <c r="Y60" i="12"/>
  <c r="X60" i="12"/>
  <c r="T60" i="12"/>
  <c r="P60" i="12"/>
  <c r="L60" i="12"/>
  <c r="H60" i="12"/>
  <c r="Y59" i="12"/>
  <c r="X59" i="12"/>
  <c r="T59" i="12"/>
  <c r="P59" i="12"/>
  <c r="L59" i="12"/>
  <c r="H59" i="12"/>
  <c r="Y58" i="12"/>
  <c r="X58" i="12"/>
  <c r="T58" i="12"/>
  <c r="P58" i="12"/>
  <c r="L58" i="12"/>
  <c r="H58" i="12"/>
  <c r="Y57" i="12"/>
  <c r="X57" i="12"/>
  <c r="T57" i="12"/>
  <c r="P57" i="12"/>
  <c r="L57" i="12"/>
  <c r="H57" i="12"/>
  <c r="Y56" i="12"/>
  <c r="X56" i="12"/>
  <c r="T56" i="12"/>
  <c r="P56" i="12"/>
  <c r="L56" i="12"/>
  <c r="H56" i="12"/>
  <c r="Y55" i="12"/>
  <c r="X55" i="12"/>
  <c r="T55" i="12"/>
  <c r="P55" i="12"/>
  <c r="L55" i="12"/>
  <c r="H55" i="12"/>
  <c r="Y54" i="12"/>
  <c r="X54" i="12"/>
  <c r="T54" i="12"/>
  <c r="P54" i="12"/>
  <c r="L54" i="12"/>
  <c r="H54" i="12"/>
  <c r="Y53" i="12"/>
  <c r="X53" i="12"/>
  <c r="T53" i="12"/>
  <c r="P53" i="12"/>
  <c r="L53" i="12"/>
  <c r="H53" i="12"/>
  <c r="Y52" i="12"/>
  <c r="X52" i="12"/>
  <c r="T52" i="12"/>
  <c r="P52" i="12"/>
  <c r="L52" i="12"/>
  <c r="H52" i="12"/>
  <c r="Y51" i="12"/>
  <c r="X51" i="12"/>
  <c r="T51" i="12"/>
  <c r="P51" i="12"/>
  <c r="L51" i="12"/>
  <c r="H51" i="12"/>
  <c r="Y50" i="12"/>
  <c r="X50" i="12"/>
  <c r="T50" i="12"/>
  <c r="P50" i="12"/>
  <c r="L50" i="12"/>
  <c r="H50" i="12"/>
  <c r="Y49" i="12"/>
  <c r="X49" i="12"/>
  <c r="T49" i="12"/>
  <c r="P49" i="12"/>
  <c r="L49" i="12"/>
  <c r="H49" i="12"/>
  <c r="Y48" i="12"/>
  <c r="X48" i="12"/>
  <c r="T48" i="12"/>
  <c r="P48" i="12"/>
  <c r="L48" i="12"/>
  <c r="H48" i="12"/>
  <c r="Y47" i="12"/>
  <c r="X47" i="12"/>
  <c r="T47" i="12"/>
  <c r="P47" i="12"/>
  <c r="L47" i="12"/>
  <c r="H47" i="12"/>
  <c r="Y46" i="12"/>
  <c r="X46" i="12"/>
  <c r="T46" i="12"/>
  <c r="P46" i="12"/>
  <c r="L46" i="12"/>
  <c r="H46" i="12"/>
  <c r="Y45" i="12"/>
  <c r="X45" i="12"/>
  <c r="T45" i="12"/>
  <c r="P45" i="12"/>
  <c r="L45" i="12"/>
  <c r="H45" i="12"/>
  <c r="Y44" i="12"/>
  <c r="X44" i="12"/>
  <c r="T44" i="12"/>
  <c r="P44" i="12"/>
  <c r="L44" i="12"/>
  <c r="H44" i="12"/>
  <c r="Y43" i="12"/>
  <c r="X43" i="12"/>
  <c r="T43" i="12"/>
  <c r="P43" i="12"/>
  <c r="L43" i="12"/>
  <c r="H43" i="12"/>
  <c r="Y42" i="12"/>
  <c r="X42" i="12"/>
  <c r="T42" i="12"/>
  <c r="P42" i="12"/>
  <c r="L42" i="12"/>
  <c r="H42" i="12"/>
  <c r="Y41" i="12"/>
  <c r="X41" i="12"/>
  <c r="T41" i="12"/>
  <c r="P41" i="12"/>
  <c r="L41" i="12"/>
  <c r="H41" i="12"/>
  <c r="Y40" i="12"/>
  <c r="X40" i="12"/>
  <c r="T40" i="12"/>
  <c r="P40" i="12"/>
  <c r="L40" i="12"/>
  <c r="H40" i="12"/>
  <c r="Y39" i="12"/>
  <c r="X39" i="12"/>
  <c r="T39" i="12"/>
  <c r="P39" i="12"/>
  <c r="L39" i="12"/>
  <c r="H39" i="12"/>
  <c r="Y38" i="12"/>
  <c r="X38" i="12"/>
  <c r="T38" i="12"/>
  <c r="P38" i="12"/>
  <c r="L38" i="12"/>
  <c r="H38" i="12"/>
  <c r="Y37" i="12"/>
  <c r="X37" i="12"/>
  <c r="T37" i="12"/>
  <c r="P37" i="12"/>
  <c r="L37" i="12"/>
  <c r="H37" i="12"/>
  <c r="Y36" i="12"/>
  <c r="X36" i="12"/>
  <c r="T36" i="12"/>
  <c r="P36" i="12"/>
  <c r="L36" i="12"/>
  <c r="H36" i="12"/>
  <c r="Y35" i="12"/>
  <c r="X35" i="12"/>
  <c r="T35" i="12"/>
  <c r="P35" i="12"/>
  <c r="L35" i="12"/>
  <c r="H35" i="12"/>
  <c r="Y34" i="12"/>
  <c r="X34" i="12"/>
  <c r="T34" i="12"/>
  <c r="P34" i="12"/>
  <c r="L34" i="12"/>
  <c r="H34" i="12"/>
  <c r="Y33" i="12"/>
  <c r="X33" i="12"/>
  <c r="T33" i="12"/>
  <c r="P33" i="12"/>
  <c r="L33" i="12"/>
  <c r="H33" i="12"/>
  <c r="Y32" i="12"/>
  <c r="X32" i="12"/>
  <c r="T32" i="12"/>
  <c r="P32" i="12"/>
  <c r="L32" i="12"/>
  <c r="H32" i="12"/>
  <c r="Y31" i="12"/>
  <c r="X31" i="12"/>
  <c r="T31" i="12"/>
  <c r="P31" i="12"/>
  <c r="L31" i="12"/>
  <c r="H31" i="12"/>
  <c r="Y30" i="12"/>
  <c r="X30" i="12"/>
  <c r="T30" i="12"/>
  <c r="P30" i="12"/>
  <c r="L30" i="12"/>
  <c r="H30" i="12"/>
  <c r="Y29" i="12"/>
  <c r="X29" i="12"/>
  <c r="T29" i="12"/>
  <c r="P29" i="12"/>
  <c r="L29" i="12"/>
  <c r="H29" i="12"/>
  <c r="Y28" i="12"/>
  <c r="X28" i="12"/>
  <c r="T28" i="12"/>
  <c r="P28" i="12"/>
  <c r="L28" i="12"/>
  <c r="H28" i="12"/>
  <c r="Y27" i="12"/>
  <c r="X27" i="12"/>
  <c r="T27" i="12"/>
  <c r="P27" i="12"/>
  <c r="L27" i="12"/>
  <c r="H27" i="12"/>
  <c r="Y26" i="12"/>
  <c r="X26" i="12"/>
  <c r="T26" i="12"/>
  <c r="P26" i="12"/>
  <c r="L26" i="12"/>
  <c r="H26" i="12"/>
  <c r="Y25" i="12"/>
  <c r="X25" i="12"/>
  <c r="T25" i="12"/>
  <c r="P25" i="12"/>
  <c r="L25" i="12"/>
  <c r="H25" i="12"/>
  <c r="Y24" i="12"/>
  <c r="X24" i="12"/>
  <c r="T24" i="12"/>
  <c r="P24" i="12"/>
  <c r="L24" i="12"/>
  <c r="H24" i="12"/>
  <c r="Y23" i="12"/>
  <c r="X23" i="12"/>
  <c r="T23" i="12"/>
  <c r="P23" i="12"/>
  <c r="L23" i="12"/>
  <c r="H23" i="12"/>
  <c r="Y22" i="12"/>
  <c r="X22" i="12"/>
  <c r="T22" i="12"/>
  <c r="P22" i="12"/>
  <c r="L22" i="12"/>
  <c r="H22" i="12"/>
  <c r="Y21" i="12"/>
  <c r="X21" i="12"/>
  <c r="T21" i="12"/>
  <c r="P21" i="12"/>
  <c r="L21" i="12"/>
  <c r="H21" i="12"/>
  <c r="Y20" i="12"/>
  <c r="X20" i="12"/>
  <c r="T20" i="12"/>
  <c r="P20" i="12"/>
  <c r="L20" i="12"/>
  <c r="H20" i="12"/>
  <c r="Y10" i="12"/>
  <c r="X10" i="12"/>
  <c r="T10" i="12"/>
  <c r="P10" i="12"/>
  <c r="L10" i="12"/>
  <c r="H10" i="12"/>
  <c r="Y8" i="12"/>
  <c r="X8" i="12"/>
  <c r="T8" i="12"/>
  <c r="P8" i="12"/>
  <c r="L8" i="12"/>
  <c r="H8" i="12"/>
  <c r="Y6" i="12"/>
  <c r="X6" i="12"/>
  <c r="T6" i="12"/>
  <c r="P6" i="12"/>
  <c r="L6" i="12"/>
  <c r="H6" i="12"/>
  <c r="Y9" i="12"/>
  <c r="X9" i="12"/>
  <c r="T9" i="12"/>
  <c r="P9" i="12"/>
  <c r="L9" i="12"/>
  <c r="H9" i="12"/>
  <c r="Y11" i="12"/>
  <c r="X11" i="12"/>
  <c r="T11" i="12"/>
  <c r="P11" i="12"/>
  <c r="L11" i="12"/>
  <c r="H11" i="12"/>
  <c r="Y5" i="12"/>
  <c r="X5" i="12"/>
  <c r="T5" i="12"/>
  <c r="P5" i="12"/>
  <c r="L5" i="12"/>
  <c r="H5" i="12"/>
  <c r="Y12" i="12"/>
  <c r="X12" i="12"/>
  <c r="T12" i="12"/>
  <c r="P12" i="12"/>
  <c r="L12" i="12"/>
  <c r="H12" i="12"/>
  <c r="Y17" i="12"/>
  <c r="X17" i="12"/>
  <c r="T17" i="12"/>
  <c r="P17" i="12"/>
  <c r="L17" i="12"/>
  <c r="H17" i="12"/>
  <c r="Y4" i="12"/>
  <c r="X4" i="12"/>
  <c r="T4" i="12"/>
  <c r="P4" i="12"/>
  <c r="L4" i="12"/>
  <c r="H4" i="12"/>
  <c r="Y7" i="12"/>
  <c r="X7" i="12"/>
  <c r="T7" i="12"/>
  <c r="P7" i="12"/>
  <c r="L7" i="12"/>
  <c r="H7" i="12"/>
  <c r="Y14" i="12"/>
  <c r="X14" i="12"/>
  <c r="T14" i="12"/>
  <c r="P14" i="12"/>
  <c r="L14" i="12"/>
  <c r="H14" i="12"/>
  <c r="Y13" i="12"/>
  <c r="X13" i="12"/>
  <c r="T13" i="12"/>
  <c r="P13" i="12"/>
  <c r="L13" i="12"/>
  <c r="H13" i="12"/>
  <c r="Y18" i="12"/>
  <c r="X18" i="12"/>
  <c r="T18" i="12"/>
  <c r="P18" i="12"/>
  <c r="L18" i="12"/>
  <c r="H18" i="12"/>
  <c r="Y16" i="12"/>
  <c r="X16" i="12"/>
  <c r="T16" i="12"/>
  <c r="P16" i="12"/>
  <c r="L16" i="12"/>
  <c r="H16" i="12"/>
  <c r="Y19" i="12"/>
  <c r="X19" i="12"/>
  <c r="T19" i="12"/>
  <c r="P19" i="12"/>
  <c r="L19" i="12"/>
  <c r="H19" i="12"/>
  <c r="Y15" i="12"/>
  <c r="X15" i="12"/>
  <c r="T15" i="12"/>
  <c r="P15" i="12"/>
  <c r="L15" i="12"/>
  <c r="H15" i="12"/>
  <c r="Y200" i="11"/>
  <c r="X200" i="11"/>
  <c r="T200" i="11"/>
  <c r="P200" i="11"/>
  <c r="L200" i="11"/>
  <c r="H200" i="11"/>
  <c r="Y199" i="11"/>
  <c r="X199" i="11"/>
  <c r="T199" i="11"/>
  <c r="P199" i="11"/>
  <c r="L199" i="11"/>
  <c r="H199" i="11"/>
  <c r="Y198" i="11"/>
  <c r="X198" i="11"/>
  <c r="T198" i="11"/>
  <c r="P198" i="11"/>
  <c r="L198" i="11"/>
  <c r="H198" i="11"/>
  <c r="Y197" i="11"/>
  <c r="X197" i="11"/>
  <c r="T197" i="11"/>
  <c r="P197" i="11"/>
  <c r="L197" i="11"/>
  <c r="H197" i="11"/>
  <c r="Y196" i="11"/>
  <c r="X196" i="11"/>
  <c r="T196" i="11"/>
  <c r="P196" i="11"/>
  <c r="L196" i="11"/>
  <c r="H196" i="11"/>
  <c r="Y195" i="11"/>
  <c r="X195" i="11"/>
  <c r="T195" i="11"/>
  <c r="P195" i="11"/>
  <c r="L195" i="11"/>
  <c r="H195" i="11"/>
  <c r="Y194" i="11"/>
  <c r="X194" i="11"/>
  <c r="T194" i="11"/>
  <c r="P194" i="11"/>
  <c r="L194" i="11"/>
  <c r="H194" i="11"/>
  <c r="Y193" i="11"/>
  <c r="X193" i="11"/>
  <c r="T193" i="11"/>
  <c r="P193" i="11"/>
  <c r="L193" i="11"/>
  <c r="H193" i="11"/>
  <c r="Y192" i="11"/>
  <c r="X192" i="11"/>
  <c r="T192" i="11"/>
  <c r="P192" i="11"/>
  <c r="L192" i="11"/>
  <c r="H192" i="11"/>
  <c r="Y191" i="11"/>
  <c r="X191" i="11"/>
  <c r="T191" i="11"/>
  <c r="P191" i="11"/>
  <c r="L191" i="11"/>
  <c r="H191" i="11"/>
  <c r="Y190" i="11"/>
  <c r="X190" i="11"/>
  <c r="T190" i="11"/>
  <c r="P190" i="11"/>
  <c r="L190" i="11"/>
  <c r="H190" i="11"/>
  <c r="Y189" i="11"/>
  <c r="X189" i="11"/>
  <c r="T189" i="11"/>
  <c r="P189" i="11"/>
  <c r="L189" i="11"/>
  <c r="H189" i="11"/>
  <c r="Y188" i="11"/>
  <c r="X188" i="11"/>
  <c r="T188" i="11"/>
  <c r="P188" i="11"/>
  <c r="L188" i="11"/>
  <c r="H188" i="11"/>
  <c r="Y187" i="11"/>
  <c r="X187" i="11"/>
  <c r="T187" i="11"/>
  <c r="P187" i="11"/>
  <c r="L187" i="11"/>
  <c r="H187" i="11"/>
  <c r="Y186" i="11"/>
  <c r="X186" i="11"/>
  <c r="T186" i="11"/>
  <c r="P186" i="11"/>
  <c r="L186" i="11"/>
  <c r="H186" i="11"/>
  <c r="Y185" i="11"/>
  <c r="X185" i="11"/>
  <c r="T185" i="11"/>
  <c r="P185" i="11"/>
  <c r="L185" i="11"/>
  <c r="H185" i="11"/>
  <c r="Y184" i="11"/>
  <c r="X184" i="11"/>
  <c r="T184" i="11"/>
  <c r="P184" i="11"/>
  <c r="L184" i="11"/>
  <c r="H184" i="11"/>
  <c r="Y183" i="11"/>
  <c r="X183" i="11"/>
  <c r="T183" i="11"/>
  <c r="P183" i="11"/>
  <c r="L183" i="11"/>
  <c r="H183" i="11"/>
  <c r="Y182" i="11"/>
  <c r="X182" i="11"/>
  <c r="T182" i="11"/>
  <c r="P182" i="11"/>
  <c r="L182" i="11"/>
  <c r="H182" i="11"/>
  <c r="Y181" i="11"/>
  <c r="X181" i="11"/>
  <c r="T181" i="11"/>
  <c r="P181" i="11"/>
  <c r="L181" i="11"/>
  <c r="H181" i="11"/>
  <c r="Y180" i="11"/>
  <c r="X180" i="11"/>
  <c r="T180" i="11"/>
  <c r="P180" i="11"/>
  <c r="L180" i="11"/>
  <c r="H180" i="11"/>
  <c r="Y179" i="11"/>
  <c r="X179" i="11"/>
  <c r="T179" i="11"/>
  <c r="P179" i="11"/>
  <c r="L179" i="11"/>
  <c r="H179" i="11"/>
  <c r="Y178" i="11"/>
  <c r="X178" i="11"/>
  <c r="T178" i="11"/>
  <c r="P178" i="11"/>
  <c r="L178" i="11"/>
  <c r="H178" i="11"/>
  <c r="Y177" i="11"/>
  <c r="X177" i="11"/>
  <c r="T177" i="11"/>
  <c r="P177" i="11"/>
  <c r="L177" i="11"/>
  <c r="H177" i="11"/>
  <c r="Y176" i="11"/>
  <c r="X176" i="11"/>
  <c r="T176" i="11"/>
  <c r="P176" i="11"/>
  <c r="L176" i="11"/>
  <c r="H176" i="11"/>
  <c r="Y175" i="11"/>
  <c r="X175" i="11"/>
  <c r="T175" i="11"/>
  <c r="P175" i="11"/>
  <c r="L175" i="11"/>
  <c r="H175" i="11"/>
  <c r="Y174" i="11"/>
  <c r="X174" i="11"/>
  <c r="T174" i="11"/>
  <c r="P174" i="11"/>
  <c r="L174" i="11"/>
  <c r="H174" i="11"/>
  <c r="Y173" i="11"/>
  <c r="X173" i="11"/>
  <c r="T173" i="11"/>
  <c r="P173" i="11"/>
  <c r="L173" i="11"/>
  <c r="H173" i="11"/>
  <c r="Y172" i="11"/>
  <c r="X172" i="11"/>
  <c r="T172" i="11"/>
  <c r="P172" i="11"/>
  <c r="L172" i="11"/>
  <c r="H172" i="11"/>
  <c r="Y171" i="11"/>
  <c r="X171" i="11"/>
  <c r="T171" i="11"/>
  <c r="P171" i="11"/>
  <c r="L171" i="11"/>
  <c r="H171" i="11"/>
  <c r="Y170" i="11"/>
  <c r="X170" i="11"/>
  <c r="T170" i="11"/>
  <c r="P170" i="11"/>
  <c r="L170" i="11"/>
  <c r="H170" i="11"/>
  <c r="Y169" i="11"/>
  <c r="X169" i="11"/>
  <c r="T169" i="11"/>
  <c r="P169" i="11"/>
  <c r="L169" i="11"/>
  <c r="H169" i="11"/>
  <c r="Y168" i="11"/>
  <c r="X168" i="11"/>
  <c r="T168" i="11"/>
  <c r="P168" i="11"/>
  <c r="L168" i="11"/>
  <c r="H168" i="11"/>
  <c r="Y167" i="11"/>
  <c r="X167" i="11"/>
  <c r="T167" i="11"/>
  <c r="P167" i="11"/>
  <c r="L167" i="11"/>
  <c r="H167" i="11"/>
  <c r="Y166" i="11"/>
  <c r="X166" i="11"/>
  <c r="T166" i="11"/>
  <c r="P166" i="11"/>
  <c r="L166" i="11"/>
  <c r="H166" i="11"/>
  <c r="Y165" i="11"/>
  <c r="X165" i="11"/>
  <c r="T165" i="11"/>
  <c r="P165" i="11"/>
  <c r="L165" i="11"/>
  <c r="H165" i="11"/>
  <c r="Y164" i="11"/>
  <c r="X164" i="11"/>
  <c r="T164" i="11"/>
  <c r="P164" i="11"/>
  <c r="L164" i="11"/>
  <c r="H164" i="11"/>
  <c r="Y163" i="11"/>
  <c r="X163" i="11"/>
  <c r="T163" i="11"/>
  <c r="P163" i="11"/>
  <c r="L163" i="11"/>
  <c r="H163" i="11"/>
  <c r="Y162" i="11"/>
  <c r="X162" i="11"/>
  <c r="T162" i="11"/>
  <c r="P162" i="11"/>
  <c r="L162" i="11"/>
  <c r="H162" i="11"/>
  <c r="Y161" i="11"/>
  <c r="X161" i="11"/>
  <c r="T161" i="11"/>
  <c r="P161" i="11"/>
  <c r="L161" i="11"/>
  <c r="H161" i="11"/>
  <c r="Y160" i="11"/>
  <c r="X160" i="11"/>
  <c r="T160" i="11"/>
  <c r="P160" i="11"/>
  <c r="L160" i="11"/>
  <c r="H160" i="11"/>
  <c r="Y159" i="11"/>
  <c r="X159" i="11"/>
  <c r="T159" i="11"/>
  <c r="P159" i="11"/>
  <c r="L159" i="11"/>
  <c r="H159" i="11"/>
  <c r="Y158" i="11"/>
  <c r="X158" i="11"/>
  <c r="T158" i="11"/>
  <c r="P158" i="11"/>
  <c r="L158" i="11"/>
  <c r="H158" i="11"/>
  <c r="Y157" i="11"/>
  <c r="X157" i="11"/>
  <c r="T157" i="11"/>
  <c r="P157" i="11"/>
  <c r="L157" i="11"/>
  <c r="H157" i="11"/>
  <c r="Y156" i="11"/>
  <c r="X156" i="11"/>
  <c r="T156" i="11"/>
  <c r="P156" i="11"/>
  <c r="L156" i="11"/>
  <c r="H156" i="11"/>
  <c r="Y155" i="11"/>
  <c r="X155" i="11"/>
  <c r="T155" i="11"/>
  <c r="P155" i="11"/>
  <c r="L155" i="11"/>
  <c r="H155" i="11"/>
  <c r="Y154" i="11"/>
  <c r="X154" i="11"/>
  <c r="T154" i="11"/>
  <c r="P154" i="11"/>
  <c r="L154" i="11"/>
  <c r="H154" i="11"/>
  <c r="Y153" i="11"/>
  <c r="X153" i="11"/>
  <c r="T153" i="11"/>
  <c r="P153" i="11"/>
  <c r="L153" i="11"/>
  <c r="H153" i="11"/>
  <c r="Y152" i="11"/>
  <c r="X152" i="11"/>
  <c r="T152" i="11"/>
  <c r="P152" i="11"/>
  <c r="L152" i="11"/>
  <c r="H152" i="11"/>
  <c r="Y151" i="11"/>
  <c r="X151" i="11"/>
  <c r="T151" i="11"/>
  <c r="P151" i="11"/>
  <c r="L151" i="11"/>
  <c r="H151" i="11"/>
  <c r="Y150" i="11"/>
  <c r="X150" i="11"/>
  <c r="T150" i="11"/>
  <c r="P150" i="11"/>
  <c r="L150" i="11"/>
  <c r="H150" i="11"/>
  <c r="Y149" i="11"/>
  <c r="X149" i="11"/>
  <c r="T149" i="11"/>
  <c r="P149" i="11"/>
  <c r="L149" i="11"/>
  <c r="H149" i="11"/>
  <c r="Y148" i="11"/>
  <c r="X148" i="11"/>
  <c r="T148" i="11"/>
  <c r="P148" i="11"/>
  <c r="L148" i="11"/>
  <c r="H148" i="11"/>
  <c r="Y147" i="11"/>
  <c r="X147" i="11"/>
  <c r="T147" i="11"/>
  <c r="P147" i="11"/>
  <c r="L147" i="11"/>
  <c r="H147" i="11"/>
  <c r="Y146" i="11"/>
  <c r="X146" i="11"/>
  <c r="T146" i="11"/>
  <c r="P146" i="11"/>
  <c r="L146" i="11"/>
  <c r="H146" i="11"/>
  <c r="Y145" i="11"/>
  <c r="X145" i="11"/>
  <c r="T145" i="11"/>
  <c r="P145" i="11"/>
  <c r="L145" i="11"/>
  <c r="H145" i="11"/>
  <c r="Y144" i="11"/>
  <c r="X144" i="11"/>
  <c r="T144" i="11"/>
  <c r="P144" i="11"/>
  <c r="L144" i="11"/>
  <c r="H144" i="11"/>
  <c r="Y143" i="11"/>
  <c r="X143" i="11"/>
  <c r="T143" i="11"/>
  <c r="P143" i="11"/>
  <c r="L143" i="11"/>
  <c r="H143" i="11"/>
  <c r="Y142" i="11"/>
  <c r="X142" i="11"/>
  <c r="T142" i="11"/>
  <c r="P142" i="11"/>
  <c r="L142" i="11"/>
  <c r="H142" i="11"/>
  <c r="Y141" i="11"/>
  <c r="X141" i="11"/>
  <c r="T141" i="11"/>
  <c r="P141" i="11"/>
  <c r="L141" i="11"/>
  <c r="H141" i="11"/>
  <c r="Y140" i="11"/>
  <c r="X140" i="11"/>
  <c r="T140" i="11"/>
  <c r="P140" i="11"/>
  <c r="L140" i="11"/>
  <c r="H140" i="11"/>
  <c r="Y139" i="11"/>
  <c r="X139" i="11"/>
  <c r="T139" i="11"/>
  <c r="P139" i="11"/>
  <c r="L139" i="11"/>
  <c r="H139" i="11"/>
  <c r="Y138" i="11"/>
  <c r="X138" i="11"/>
  <c r="T138" i="11"/>
  <c r="P138" i="11"/>
  <c r="L138" i="11"/>
  <c r="H138" i="11"/>
  <c r="Y137" i="11"/>
  <c r="X137" i="11"/>
  <c r="T137" i="11"/>
  <c r="P137" i="11"/>
  <c r="L137" i="11"/>
  <c r="H137" i="11"/>
  <c r="Y136" i="11"/>
  <c r="X136" i="11"/>
  <c r="T136" i="11"/>
  <c r="P136" i="11"/>
  <c r="L136" i="11"/>
  <c r="H136" i="11"/>
  <c r="Y135" i="11"/>
  <c r="X135" i="11"/>
  <c r="T135" i="11"/>
  <c r="P135" i="11"/>
  <c r="L135" i="11"/>
  <c r="H135" i="11"/>
  <c r="Y134" i="11"/>
  <c r="X134" i="11"/>
  <c r="T134" i="11"/>
  <c r="P134" i="11"/>
  <c r="L134" i="11"/>
  <c r="H134" i="11"/>
  <c r="Y133" i="11"/>
  <c r="X133" i="11"/>
  <c r="T133" i="11"/>
  <c r="P133" i="11"/>
  <c r="L133" i="11"/>
  <c r="H133" i="11"/>
  <c r="Y132" i="11"/>
  <c r="X132" i="11"/>
  <c r="T132" i="11"/>
  <c r="P132" i="11"/>
  <c r="L132" i="11"/>
  <c r="H132" i="11"/>
  <c r="Y131" i="11"/>
  <c r="X131" i="11"/>
  <c r="T131" i="11"/>
  <c r="P131" i="11"/>
  <c r="L131" i="11"/>
  <c r="H131" i="11"/>
  <c r="Y130" i="11"/>
  <c r="X130" i="11"/>
  <c r="T130" i="11"/>
  <c r="P130" i="11"/>
  <c r="L130" i="11"/>
  <c r="H130" i="11"/>
  <c r="Y129" i="11"/>
  <c r="X129" i="11"/>
  <c r="T129" i="11"/>
  <c r="P129" i="11"/>
  <c r="L129" i="11"/>
  <c r="H129" i="11"/>
  <c r="Y128" i="11"/>
  <c r="X128" i="11"/>
  <c r="T128" i="11"/>
  <c r="P128" i="11"/>
  <c r="L128" i="11"/>
  <c r="H128" i="11"/>
  <c r="Y127" i="11"/>
  <c r="X127" i="11"/>
  <c r="T127" i="11"/>
  <c r="P127" i="11"/>
  <c r="L127" i="11"/>
  <c r="H127" i="11"/>
  <c r="Y126" i="11"/>
  <c r="X126" i="11"/>
  <c r="T126" i="11"/>
  <c r="P126" i="11"/>
  <c r="L126" i="11"/>
  <c r="H126" i="11"/>
  <c r="Y125" i="11"/>
  <c r="X125" i="11"/>
  <c r="T125" i="11"/>
  <c r="P125" i="11"/>
  <c r="L125" i="11"/>
  <c r="H125" i="11"/>
  <c r="Y124" i="11"/>
  <c r="X124" i="11"/>
  <c r="T124" i="11"/>
  <c r="P124" i="11"/>
  <c r="L124" i="11"/>
  <c r="H124" i="11"/>
  <c r="Y123" i="11"/>
  <c r="X123" i="11"/>
  <c r="T123" i="11"/>
  <c r="P123" i="11"/>
  <c r="L123" i="11"/>
  <c r="H123" i="11"/>
  <c r="Y122" i="11"/>
  <c r="X122" i="11"/>
  <c r="T122" i="11"/>
  <c r="P122" i="11"/>
  <c r="L122" i="11"/>
  <c r="H122" i="11"/>
  <c r="Y121" i="11"/>
  <c r="X121" i="11"/>
  <c r="T121" i="11"/>
  <c r="P121" i="11"/>
  <c r="L121" i="11"/>
  <c r="H121" i="11"/>
  <c r="Y120" i="11"/>
  <c r="X120" i="11"/>
  <c r="T120" i="11"/>
  <c r="P120" i="11"/>
  <c r="L120" i="11"/>
  <c r="H120" i="11"/>
  <c r="Y119" i="11"/>
  <c r="X119" i="11"/>
  <c r="T119" i="11"/>
  <c r="P119" i="11"/>
  <c r="L119" i="11"/>
  <c r="H119" i="11"/>
  <c r="Y118" i="11"/>
  <c r="X118" i="11"/>
  <c r="T118" i="11"/>
  <c r="P118" i="11"/>
  <c r="L118" i="11"/>
  <c r="H118" i="11"/>
  <c r="Y117" i="11"/>
  <c r="X117" i="11"/>
  <c r="T117" i="11"/>
  <c r="P117" i="11"/>
  <c r="L117" i="11"/>
  <c r="H117" i="11"/>
  <c r="Y116" i="11"/>
  <c r="X116" i="11"/>
  <c r="T116" i="11"/>
  <c r="P116" i="11"/>
  <c r="L116" i="11"/>
  <c r="H116" i="11"/>
  <c r="Y115" i="11"/>
  <c r="X115" i="11"/>
  <c r="T115" i="11"/>
  <c r="P115" i="11"/>
  <c r="L115" i="11"/>
  <c r="H115" i="11"/>
  <c r="Y114" i="11"/>
  <c r="X114" i="11"/>
  <c r="T114" i="11"/>
  <c r="P114" i="11"/>
  <c r="L114" i="11"/>
  <c r="H114" i="11"/>
  <c r="Y113" i="11"/>
  <c r="X113" i="11"/>
  <c r="T113" i="11"/>
  <c r="P113" i="11"/>
  <c r="L113" i="11"/>
  <c r="H113" i="11"/>
  <c r="Y112" i="11"/>
  <c r="X112" i="11"/>
  <c r="T112" i="11"/>
  <c r="P112" i="11"/>
  <c r="L112" i="11"/>
  <c r="H112" i="11"/>
  <c r="Y111" i="11"/>
  <c r="X111" i="11"/>
  <c r="T111" i="11"/>
  <c r="P111" i="11"/>
  <c r="L111" i="11"/>
  <c r="H111" i="11"/>
  <c r="Y110" i="11"/>
  <c r="X110" i="11"/>
  <c r="T110" i="11"/>
  <c r="P110" i="11"/>
  <c r="L110" i="11"/>
  <c r="H110" i="11"/>
  <c r="Y109" i="11"/>
  <c r="X109" i="11"/>
  <c r="T109" i="11"/>
  <c r="P109" i="11"/>
  <c r="L109" i="11"/>
  <c r="H109" i="11"/>
  <c r="Y108" i="11"/>
  <c r="X108" i="11"/>
  <c r="T108" i="11"/>
  <c r="P108" i="11"/>
  <c r="L108" i="11"/>
  <c r="H108" i="11"/>
  <c r="Y107" i="11"/>
  <c r="X107" i="11"/>
  <c r="T107" i="11"/>
  <c r="P107" i="11"/>
  <c r="L107" i="11"/>
  <c r="H107" i="11"/>
  <c r="Y106" i="11"/>
  <c r="X106" i="11"/>
  <c r="T106" i="11"/>
  <c r="P106" i="11"/>
  <c r="L106" i="11"/>
  <c r="H106" i="11"/>
  <c r="Y105" i="11"/>
  <c r="X105" i="11"/>
  <c r="T105" i="11"/>
  <c r="P105" i="11"/>
  <c r="L105" i="11"/>
  <c r="H105" i="11"/>
  <c r="Y104" i="11"/>
  <c r="X104" i="11"/>
  <c r="T104" i="11"/>
  <c r="P104" i="11"/>
  <c r="L104" i="11"/>
  <c r="H104" i="11"/>
  <c r="Y103" i="11"/>
  <c r="X103" i="11"/>
  <c r="T103" i="11"/>
  <c r="P103" i="11"/>
  <c r="L103" i="11"/>
  <c r="H103" i="11"/>
  <c r="Y102" i="11"/>
  <c r="X102" i="11"/>
  <c r="T102" i="11"/>
  <c r="P102" i="11"/>
  <c r="L102" i="11"/>
  <c r="H102" i="11"/>
  <c r="Y101" i="11"/>
  <c r="X101" i="11"/>
  <c r="T101" i="11"/>
  <c r="P101" i="11"/>
  <c r="L101" i="11"/>
  <c r="H101" i="11"/>
  <c r="Y100" i="11"/>
  <c r="X100" i="11"/>
  <c r="T100" i="11"/>
  <c r="P100" i="11"/>
  <c r="L100" i="11"/>
  <c r="H100" i="11"/>
  <c r="Y99" i="11"/>
  <c r="X99" i="11"/>
  <c r="T99" i="11"/>
  <c r="P99" i="11"/>
  <c r="L99" i="11"/>
  <c r="H99" i="11"/>
  <c r="Y98" i="11"/>
  <c r="X98" i="11"/>
  <c r="T98" i="11"/>
  <c r="P98" i="11"/>
  <c r="L98" i="11"/>
  <c r="H98" i="11"/>
  <c r="Y97" i="11"/>
  <c r="X97" i="11"/>
  <c r="T97" i="11"/>
  <c r="P97" i="11"/>
  <c r="L97" i="11"/>
  <c r="H97" i="11"/>
  <c r="Y96" i="11"/>
  <c r="X96" i="11"/>
  <c r="T96" i="11"/>
  <c r="P96" i="11"/>
  <c r="L96" i="11"/>
  <c r="H96" i="11"/>
  <c r="Y95" i="11"/>
  <c r="X95" i="11"/>
  <c r="T95" i="11"/>
  <c r="P95" i="11"/>
  <c r="L95" i="11"/>
  <c r="H95" i="11"/>
  <c r="Y94" i="11"/>
  <c r="X94" i="11"/>
  <c r="T94" i="11"/>
  <c r="P94" i="11"/>
  <c r="L94" i="11"/>
  <c r="H94" i="11"/>
  <c r="Y93" i="11"/>
  <c r="X93" i="11"/>
  <c r="T93" i="11"/>
  <c r="P93" i="11"/>
  <c r="L93" i="11"/>
  <c r="H93" i="11"/>
  <c r="Y92" i="11"/>
  <c r="X92" i="11"/>
  <c r="T92" i="11"/>
  <c r="P92" i="11"/>
  <c r="L92" i="11"/>
  <c r="H92" i="11"/>
  <c r="Y91" i="11"/>
  <c r="X91" i="11"/>
  <c r="T91" i="11"/>
  <c r="P91" i="11"/>
  <c r="L91" i="11"/>
  <c r="H91" i="11"/>
  <c r="Y90" i="11"/>
  <c r="X90" i="11"/>
  <c r="T90" i="11"/>
  <c r="P90" i="11"/>
  <c r="L90" i="11"/>
  <c r="H90" i="11"/>
  <c r="Y89" i="11"/>
  <c r="X89" i="11"/>
  <c r="T89" i="11"/>
  <c r="P89" i="11"/>
  <c r="L89" i="11"/>
  <c r="H89" i="11"/>
  <c r="Y88" i="11"/>
  <c r="X88" i="11"/>
  <c r="T88" i="11"/>
  <c r="P88" i="11"/>
  <c r="L88" i="11"/>
  <c r="H88" i="11"/>
  <c r="Y87" i="11"/>
  <c r="X87" i="11"/>
  <c r="T87" i="11"/>
  <c r="P87" i="11"/>
  <c r="L87" i="11"/>
  <c r="H87" i="11"/>
  <c r="Y86" i="11"/>
  <c r="X86" i="11"/>
  <c r="T86" i="11"/>
  <c r="P86" i="11"/>
  <c r="L86" i="11"/>
  <c r="H86" i="11"/>
  <c r="Y85" i="11"/>
  <c r="X85" i="11"/>
  <c r="T85" i="11"/>
  <c r="P85" i="11"/>
  <c r="L85" i="11"/>
  <c r="H85" i="11"/>
  <c r="Y84" i="11"/>
  <c r="X84" i="11"/>
  <c r="T84" i="11"/>
  <c r="P84" i="11"/>
  <c r="L84" i="11"/>
  <c r="H84" i="11"/>
  <c r="Y83" i="11"/>
  <c r="X83" i="11"/>
  <c r="T83" i="11"/>
  <c r="P83" i="11"/>
  <c r="L83" i="11"/>
  <c r="H83" i="11"/>
  <c r="Y82" i="11"/>
  <c r="X82" i="11"/>
  <c r="T82" i="11"/>
  <c r="P82" i="11"/>
  <c r="L82" i="11"/>
  <c r="H82" i="11"/>
  <c r="Y81" i="11"/>
  <c r="X81" i="11"/>
  <c r="T81" i="11"/>
  <c r="P81" i="11"/>
  <c r="L81" i="11"/>
  <c r="H81" i="11"/>
  <c r="Y80" i="11"/>
  <c r="X80" i="11"/>
  <c r="T80" i="11"/>
  <c r="P80" i="11"/>
  <c r="L80" i="11"/>
  <c r="H80" i="11"/>
  <c r="Y79" i="11"/>
  <c r="X79" i="11"/>
  <c r="T79" i="11"/>
  <c r="P79" i="11"/>
  <c r="L79" i="11"/>
  <c r="H79" i="11"/>
  <c r="Y78" i="11"/>
  <c r="X78" i="11"/>
  <c r="T78" i="11"/>
  <c r="P78" i="11"/>
  <c r="L78" i="11"/>
  <c r="H78" i="11"/>
  <c r="Y77" i="11"/>
  <c r="X77" i="11"/>
  <c r="T77" i="11"/>
  <c r="P77" i="11"/>
  <c r="L77" i="11"/>
  <c r="H77" i="11"/>
  <c r="Y76" i="11"/>
  <c r="X76" i="11"/>
  <c r="T76" i="11"/>
  <c r="P76" i="11"/>
  <c r="L76" i="11"/>
  <c r="H76" i="11"/>
  <c r="Y75" i="11"/>
  <c r="X75" i="11"/>
  <c r="T75" i="11"/>
  <c r="P75" i="11"/>
  <c r="L75" i="11"/>
  <c r="H75" i="11"/>
  <c r="Y74" i="11"/>
  <c r="X74" i="11"/>
  <c r="T74" i="11"/>
  <c r="P74" i="11"/>
  <c r="L74" i="11"/>
  <c r="H74" i="11"/>
  <c r="Y73" i="11"/>
  <c r="X73" i="11"/>
  <c r="T73" i="11"/>
  <c r="P73" i="11"/>
  <c r="L73" i="11"/>
  <c r="H73" i="11"/>
  <c r="Y72" i="11"/>
  <c r="X72" i="11"/>
  <c r="T72" i="11"/>
  <c r="P72" i="11"/>
  <c r="L72" i="11"/>
  <c r="H72" i="11"/>
  <c r="Y71" i="11"/>
  <c r="X71" i="11"/>
  <c r="T71" i="11"/>
  <c r="P71" i="11"/>
  <c r="L71" i="11"/>
  <c r="H71" i="11"/>
  <c r="Y70" i="11"/>
  <c r="X70" i="11"/>
  <c r="T70" i="11"/>
  <c r="P70" i="11"/>
  <c r="L70" i="11"/>
  <c r="H70" i="11"/>
  <c r="Y69" i="11"/>
  <c r="X69" i="11"/>
  <c r="T69" i="11"/>
  <c r="P69" i="11"/>
  <c r="L69" i="11"/>
  <c r="H69" i="11"/>
  <c r="Y68" i="11"/>
  <c r="X68" i="11"/>
  <c r="T68" i="11"/>
  <c r="P68" i="11"/>
  <c r="L68" i="11"/>
  <c r="H68" i="11"/>
  <c r="Y67" i="11"/>
  <c r="X67" i="11"/>
  <c r="T67" i="11"/>
  <c r="P67" i="11"/>
  <c r="L67" i="11"/>
  <c r="H67" i="11"/>
  <c r="Y66" i="11"/>
  <c r="X66" i="11"/>
  <c r="T66" i="11"/>
  <c r="P66" i="11"/>
  <c r="L66" i="11"/>
  <c r="H66" i="11"/>
  <c r="Y65" i="11"/>
  <c r="X65" i="11"/>
  <c r="T65" i="11"/>
  <c r="P65" i="11"/>
  <c r="L65" i="11"/>
  <c r="H65" i="11"/>
  <c r="Y64" i="11"/>
  <c r="X64" i="11"/>
  <c r="T64" i="11"/>
  <c r="P64" i="11"/>
  <c r="L64" i="11"/>
  <c r="H64" i="11"/>
  <c r="Y63" i="11"/>
  <c r="X63" i="11"/>
  <c r="T63" i="11"/>
  <c r="P63" i="11"/>
  <c r="L63" i="11"/>
  <c r="H63" i="11"/>
  <c r="Y62" i="11"/>
  <c r="X62" i="11"/>
  <c r="T62" i="11"/>
  <c r="P62" i="11"/>
  <c r="L62" i="11"/>
  <c r="H62" i="11"/>
  <c r="Y61" i="11"/>
  <c r="X61" i="11"/>
  <c r="T61" i="11"/>
  <c r="P61" i="11"/>
  <c r="L61" i="11"/>
  <c r="H61" i="11"/>
  <c r="Y60" i="11"/>
  <c r="X60" i="11"/>
  <c r="T60" i="11"/>
  <c r="P60" i="11"/>
  <c r="L60" i="11"/>
  <c r="H60" i="11"/>
  <c r="Y59" i="11"/>
  <c r="X59" i="11"/>
  <c r="T59" i="11"/>
  <c r="P59" i="11"/>
  <c r="L59" i="11"/>
  <c r="H59" i="11"/>
  <c r="Y58" i="11"/>
  <c r="X58" i="11"/>
  <c r="T58" i="11"/>
  <c r="P58" i="11"/>
  <c r="L58" i="11"/>
  <c r="H58" i="11"/>
  <c r="Y57" i="11"/>
  <c r="X57" i="11"/>
  <c r="T57" i="11"/>
  <c r="P57" i="11"/>
  <c r="L57" i="11"/>
  <c r="H57" i="11"/>
  <c r="Y56" i="11"/>
  <c r="X56" i="11"/>
  <c r="T56" i="11"/>
  <c r="P56" i="11"/>
  <c r="L56" i="11"/>
  <c r="H56" i="11"/>
  <c r="Y55" i="11"/>
  <c r="X55" i="11"/>
  <c r="T55" i="11"/>
  <c r="P55" i="11"/>
  <c r="L55" i="11"/>
  <c r="H55" i="11"/>
  <c r="Y54" i="11"/>
  <c r="X54" i="11"/>
  <c r="T54" i="11"/>
  <c r="P54" i="11"/>
  <c r="L54" i="11"/>
  <c r="H54" i="11"/>
  <c r="Y53" i="11"/>
  <c r="X53" i="11"/>
  <c r="T53" i="11"/>
  <c r="P53" i="11"/>
  <c r="L53" i="11"/>
  <c r="H53" i="11"/>
  <c r="Y52" i="11"/>
  <c r="X52" i="11"/>
  <c r="T52" i="11"/>
  <c r="P52" i="11"/>
  <c r="L52" i="11"/>
  <c r="H52" i="11"/>
  <c r="Y51" i="11"/>
  <c r="X51" i="11"/>
  <c r="T51" i="11"/>
  <c r="P51" i="11"/>
  <c r="L51" i="11"/>
  <c r="H51" i="11"/>
  <c r="Y50" i="11"/>
  <c r="X50" i="11"/>
  <c r="T50" i="11"/>
  <c r="P50" i="11"/>
  <c r="L50" i="11"/>
  <c r="H50" i="11"/>
  <c r="Y49" i="11"/>
  <c r="X49" i="11"/>
  <c r="T49" i="11"/>
  <c r="P49" i="11"/>
  <c r="L49" i="11"/>
  <c r="H49" i="11"/>
  <c r="Y48" i="11"/>
  <c r="X48" i="11"/>
  <c r="T48" i="11"/>
  <c r="P48" i="11"/>
  <c r="L48" i="11"/>
  <c r="H48" i="11"/>
  <c r="Y47" i="11"/>
  <c r="X47" i="11"/>
  <c r="T47" i="11"/>
  <c r="P47" i="11"/>
  <c r="L47" i="11"/>
  <c r="H47" i="11"/>
  <c r="Y46" i="11"/>
  <c r="X46" i="11"/>
  <c r="T46" i="11"/>
  <c r="P46" i="11"/>
  <c r="L46" i="11"/>
  <c r="H46" i="11"/>
  <c r="Y45" i="11"/>
  <c r="X45" i="11"/>
  <c r="T45" i="11"/>
  <c r="P45" i="11"/>
  <c r="L45" i="11"/>
  <c r="H45" i="11"/>
  <c r="Y44" i="11"/>
  <c r="X44" i="11"/>
  <c r="T44" i="11"/>
  <c r="P44" i="11"/>
  <c r="L44" i="11"/>
  <c r="H44" i="11"/>
  <c r="Y43" i="11"/>
  <c r="X43" i="11"/>
  <c r="T43" i="11"/>
  <c r="P43" i="11"/>
  <c r="L43" i="11"/>
  <c r="H43" i="11"/>
  <c r="Y42" i="11"/>
  <c r="X42" i="11"/>
  <c r="T42" i="11"/>
  <c r="P42" i="11"/>
  <c r="L42" i="11"/>
  <c r="H42" i="11"/>
  <c r="Y41" i="11"/>
  <c r="X41" i="11"/>
  <c r="T41" i="11"/>
  <c r="P41" i="11"/>
  <c r="L41" i="11"/>
  <c r="H41" i="11"/>
  <c r="Y40" i="11"/>
  <c r="X40" i="11"/>
  <c r="T40" i="11"/>
  <c r="P40" i="11"/>
  <c r="L40" i="11"/>
  <c r="H40" i="11"/>
  <c r="Y29" i="11"/>
  <c r="X29" i="11"/>
  <c r="T29" i="11"/>
  <c r="P29" i="11"/>
  <c r="L29" i="11"/>
  <c r="H29" i="11"/>
  <c r="Y30" i="11"/>
  <c r="X30" i="11"/>
  <c r="T30" i="11"/>
  <c r="P30" i="11"/>
  <c r="L30" i="11"/>
  <c r="H30" i="11"/>
  <c r="Y21" i="11"/>
  <c r="X21" i="11"/>
  <c r="T21" i="11"/>
  <c r="P21" i="11"/>
  <c r="L21" i="11"/>
  <c r="H21" i="11"/>
  <c r="Y18" i="11"/>
  <c r="X18" i="11"/>
  <c r="T18" i="11"/>
  <c r="P18" i="11"/>
  <c r="L18" i="11"/>
  <c r="H18" i="11"/>
  <c r="Y14" i="11"/>
  <c r="X14" i="11"/>
  <c r="T14" i="11"/>
  <c r="P14" i="11"/>
  <c r="L14" i="11"/>
  <c r="H14" i="11"/>
  <c r="Y17" i="11"/>
  <c r="X17" i="11"/>
  <c r="T17" i="11"/>
  <c r="P17" i="11"/>
  <c r="L17" i="11"/>
  <c r="H17" i="11"/>
  <c r="Y4" i="11"/>
  <c r="X4" i="11"/>
  <c r="T4" i="11"/>
  <c r="P4" i="11"/>
  <c r="L4" i="11"/>
  <c r="H4" i="11"/>
  <c r="Y19" i="11"/>
  <c r="X19" i="11"/>
  <c r="T19" i="11"/>
  <c r="P19" i="11"/>
  <c r="L19" i="11"/>
  <c r="H19" i="11"/>
  <c r="Y5" i="11"/>
  <c r="X5" i="11"/>
  <c r="T5" i="11"/>
  <c r="P5" i="11"/>
  <c r="L5" i="11"/>
  <c r="H5" i="11"/>
  <c r="Y8" i="11"/>
  <c r="X8" i="11"/>
  <c r="T8" i="11"/>
  <c r="P8" i="11"/>
  <c r="L8" i="11"/>
  <c r="H8" i="11"/>
  <c r="Y13" i="11"/>
  <c r="X13" i="11"/>
  <c r="T13" i="11"/>
  <c r="P13" i="11"/>
  <c r="L13" i="11"/>
  <c r="H13" i="11"/>
  <c r="Y20" i="11"/>
  <c r="X20" i="11"/>
  <c r="T20" i="11"/>
  <c r="P20" i="11"/>
  <c r="L20" i="11"/>
  <c r="H20" i="11"/>
  <c r="Y31" i="11"/>
  <c r="X31" i="11"/>
  <c r="T31" i="11"/>
  <c r="P31" i="11"/>
  <c r="L31" i="11"/>
  <c r="H31" i="11"/>
  <c r="Y23" i="11"/>
  <c r="X23" i="11"/>
  <c r="T23" i="11"/>
  <c r="P23" i="11"/>
  <c r="L23" i="11"/>
  <c r="H23" i="11"/>
  <c r="Y34" i="11"/>
  <c r="X34" i="11"/>
  <c r="T34" i="11"/>
  <c r="P34" i="11"/>
  <c r="L34" i="11"/>
  <c r="H34" i="11"/>
  <c r="Y27" i="11"/>
  <c r="X27" i="11"/>
  <c r="T27" i="11"/>
  <c r="P27" i="11"/>
  <c r="L27" i="11"/>
  <c r="H27" i="11"/>
  <c r="Y28" i="11"/>
  <c r="X28" i="11"/>
  <c r="T28" i="11"/>
  <c r="P28" i="11"/>
  <c r="L28" i="11"/>
  <c r="H28" i="11"/>
  <c r="Y24" i="11"/>
  <c r="X24" i="11"/>
  <c r="T24" i="11"/>
  <c r="P24" i="11"/>
  <c r="L24" i="11"/>
  <c r="H24" i="11"/>
  <c r="Y35" i="11"/>
  <c r="X35" i="11"/>
  <c r="T35" i="11"/>
  <c r="P35" i="11"/>
  <c r="L35" i="11"/>
  <c r="H35" i="11"/>
  <c r="Y38" i="11"/>
  <c r="X38" i="11"/>
  <c r="T38" i="11"/>
  <c r="P38" i="11"/>
  <c r="L38" i="11"/>
  <c r="H38" i="11"/>
  <c r="Y22" i="11"/>
  <c r="X22" i="11"/>
  <c r="T22" i="11"/>
  <c r="P22" i="11"/>
  <c r="L22" i="11"/>
  <c r="H22" i="11"/>
  <c r="Y25" i="11"/>
  <c r="X25" i="11"/>
  <c r="T25" i="11"/>
  <c r="P25" i="11"/>
  <c r="L25" i="11"/>
  <c r="H25" i="11"/>
  <c r="Y39" i="11"/>
  <c r="X39" i="11"/>
  <c r="T39" i="11"/>
  <c r="P39" i="11"/>
  <c r="L39" i="11"/>
  <c r="H39" i="11"/>
  <c r="Y37" i="11"/>
  <c r="X37" i="11"/>
  <c r="T37" i="11"/>
  <c r="P37" i="11"/>
  <c r="L37" i="11"/>
  <c r="H37" i="11"/>
  <c r="Y11" i="11"/>
  <c r="X11" i="11"/>
  <c r="T11" i="11"/>
  <c r="P11" i="11"/>
  <c r="L11" i="11"/>
  <c r="H11" i="11"/>
  <c r="Y15" i="11"/>
  <c r="X15" i="11"/>
  <c r="T15" i="11"/>
  <c r="P15" i="11"/>
  <c r="L15" i="11"/>
  <c r="H15" i="11"/>
  <c r="Y6" i="11"/>
  <c r="X6" i="11"/>
  <c r="T6" i="11"/>
  <c r="P6" i="11"/>
  <c r="L6" i="11"/>
  <c r="H6" i="11"/>
  <c r="Y36" i="11"/>
  <c r="X36" i="11"/>
  <c r="T36" i="11"/>
  <c r="P36" i="11"/>
  <c r="L36" i="11"/>
  <c r="H36" i="11"/>
  <c r="Y33" i="11"/>
  <c r="X33" i="11"/>
  <c r="T33" i="11"/>
  <c r="P33" i="11"/>
  <c r="L33" i="11"/>
  <c r="H33" i="11"/>
  <c r="Y7" i="11"/>
  <c r="X7" i="11"/>
  <c r="T7" i="11"/>
  <c r="P7" i="11"/>
  <c r="L7" i="11"/>
  <c r="H7" i="11"/>
  <c r="Y32" i="11"/>
  <c r="X32" i="11"/>
  <c r="T32" i="11"/>
  <c r="P32" i="11"/>
  <c r="L32" i="11"/>
  <c r="H32" i="11"/>
  <c r="Y26" i="11"/>
  <c r="X26" i="11"/>
  <c r="T26" i="11"/>
  <c r="P26" i="11"/>
  <c r="L26" i="11"/>
  <c r="H26" i="11"/>
  <c r="Y12" i="11"/>
  <c r="X12" i="11"/>
  <c r="T12" i="11"/>
  <c r="P12" i="11"/>
  <c r="L12" i="11"/>
  <c r="H12" i="11"/>
  <c r="Y16" i="11"/>
  <c r="X16" i="11"/>
  <c r="T16" i="11"/>
  <c r="P16" i="11"/>
  <c r="L16" i="11"/>
  <c r="H16" i="11"/>
  <c r="Y195" i="10"/>
  <c r="X195" i="10"/>
  <c r="T195" i="10"/>
  <c r="P195" i="10"/>
  <c r="L195" i="10"/>
  <c r="H195" i="10"/>
  <c r="Y194" i="10"/>
  <c r="X194" i="10"/>
  <c r="T194" i="10"/>
  <c r="P194" i="10"/>
  <c r="L194" i="10"/>
  <c r="H194" i="10"/>
  <c r="Y193" i="10"/>
  <c r="X193" i="10"/>
  <c r="T193" i="10"/>
  <c r="P193" i="10"/>
  <c r="L193" i="10"/>
  <c r="H193" i="10"/>
  <c r="Y192" i="10"/>
  <c r="X192" i="10"/>
  <c r="T192" i="10"/>
  <c r="P192" i="10"/>
  <c r="L192" i="10"/>
  <c r="H192" i="10"/>
  <c r="Y191" i="10"/>
  <c r="X191" i="10"/>
  <c r="T191" i="10"/>
  <c r="P191" i="10"/>
  <c r="L191" i="10"/>
  <c r="H191" i="10"/>
  <c r="Y190" i="10"/>
  <c r="X190" i="10"/>
  <c r="T190" i="10"/>
  <c r="P190" i="10"/>
  <c r="L190" i="10"/>
  <c r="H190" i="10"/>
  <c r="Y189" i="10"/>
  <c r="X189" i="10"/>
  <c r="T189" i="10"/>
  <c r="P189" i="10"/>
  <c r="L189" i="10"/>
  <c r="H189" i="10"/>
  <c r="Y188" i="10"/>
  <c r="X188" i="10"/>
  <c r="T188" i="10"/>
  <c r="P188" i="10"/>
  <c r="L188" i="10"/>
  <c r="H188" i="10"/>
  <c r="Y187" i="10"/>
  <c r="X187" i="10"/>
  <c r="T187" i="10"/>
  <c r="P187" i="10"/>
  <c r="L187" i="10"/>
  <c r="H187" i="10"/>
  <c r="Y186" i="10"/>
  <c r="X186" i="10"/>
  <c r="T186" i="10"/>
  <c r="P186" i="10"/>
  <c r="L186" i="10"/>
  <c r="H186" i="10"/>
  <c r="Y185" i="10"/>
  <c r="X185" i="10"/>
  <c r="T185" i="10"/>
  <c r="P185" i="10"/>
  <c r="L185" i="10"/>
  <c r="H185" i="10"/>
  <c r="Y184" i="10"/>
  <c r="X184" i="10"/>
  <c r="T184" i="10"/>
  <c r="P184" i="10"/>
  <c r="L184" i="10"/>
  <c r="H184" i="10"/>
  <c r="Y183" i="10"/>
  <c r="X183" i="10"/>
  <c r="T183" i="10"/>
  <c r="P183" i="10"/>
  <c r="L183" i="10"/>
  <c r="H183" i="10"/>
  <c r="Y182" i="10"/>
  <c r="X182" i="10"/>
  <c r="T182" i="10"/>
  <c r="P182" i="10"/>
  <c r="L182" i="10"/>
  <c r="H182" i="10"/>
  <c r="Y181" i="10"/>
  <c r="X181" i="10"/>
  <c r="T181" i="10"/>
  <c r="P181" i="10"/>
  <c r="L181" i="10"/>
  <c r="H181" i="10"/>
  <c r="Y180" i="10"/>
  <c r="X180" i="10"/>
  <c r="T180" i="10"/>
  <c r="P180" i="10"/>
  <c r="L180" i="10"/>
  <c r="H180" i="10"/>
  <c r="Y179" i="10"/>
  <c r="X179" i="10"/>
  <c r="T179" i="10"/>
  <c r="P179" i="10"/>
  <c r="L179" i="10"/>
  <c r="H179" i="10"/>
  <c r="Y178" i="10"/>
  <c r="X178" i="10"/>
  <c r="T178" i="10"/>
  <c r="P178" i="10"/>
  <c r="L178" i="10"/>
  <c r="H178" i="10"/>
  <c r="Y177" i="10"/>
  <c r="X177" i="10"/>
  <c r="T177" i="10"/>
  <c r="P177" i="10"/>
  <c r="L177" i="10"/>
  <c r="H177" i="10"/>
  <c r="Y176" i="10"/>
  <c r="X176" i="10"/>
  <c r="T176" i="10"/>
  <c r="P176" i="10"/>
  <c r="L176" i="10"/>
  <c r="H176" i="10"/>
  <c r="Y175" i="10"/>
  <c r="X175" i="10"/>
  <c r="T175" i="10"/>
  <c r="P175" i="10"/>
  <c r="L175" i="10"/>
  <c r="H175" i="10"/>
  <c r="Y174" i="10"/>
  <c r="X174" i="10"/>
  <c r="T174" i="10"/>
  <c r="P174" i="10"/>
  <c r="L174" i="10"/>
  <c r="H174" i="10"/>
  <c r="Y173" i="10"/>
  <c r="X173" i="10"/>
  <c r="T173" i="10"/>
  <c r="P173" i="10"/>
  <c r="L173" i="10"/>
  <c r="H173" i="10"/>
  <c r="Y172" i="10"/>
  <c r="X172" i="10"/>
  <c r="T172" i="10"/>
  <c r="P172" i="10"/>
  <c r="L172" i="10"/>
  <c r="H172" i="10"/>
  <c r="Y171" i="10"/>
  <c r="X171" i="10"/>
  <c r="T171" i="10"/>
  <c r="P171" i="10"/>
  <c r="L171" i="10"/>
  <c r="H171" i="10"/>
  <c r="Y170" i="10"/>
  <c r="X170" i="10"/>
  <c r="T170" i="10"/>
  <c r="P170" i="10"/>
  <c r="L170" i="10"/>
  <c r="H170" i="10"/>
  <c r="Y169" i="10"/>
  <c r="X169" i="10"/>
  <c r="T169" i="10"/>
  <c r="P169" i="10"/>
  <c r="L169" i="10"/>
  <c r="H169" i="10"/>
  <c r="Y168" i="10"/>
  <c r="X168" i="10"/>
  <c r="T168" i="10"/>
  <c r="P168" i="10"/>
  <c r="L168" i="10"/>
  <c r="H168" i="10"/>
  <c r="Y167" i="10"/>
  <c r="X167" i="10"/>
  <c r="T167" i="10"/>
  <c r="P167" i="10"/>
  <c r="L167" i="10"/>
  <c r="H167" i="10"/>
  <c r="Y166" i="10"/>
  <c r="X166" i="10"/>
  <c r="T166" i="10"/>
  <c r="P166" i="10"/>
  <c r="L166" i="10"/>
  <c r="H166" i="10"/>
  <c r="Y165" i="10"/>
  <c r="X165" i="10"/>
  <c r="T165" i="10"/>
  <c r="P165" i="10"/>
  <c r="L165" i="10"/>
  <c r="H165" i="10"/>
  <c r="Y164" i="10"/>
  <c r="X164" i="10"/>
  <c r="T164" i="10"/>
  <c r="P164" i="10"/>
  <c r="L164" i="10"/>
  <c r="H164" i="10"/>
  <c r="Y163" i="10"/>
  <c r="X163" i="10"/>
  <c r="T163" i="10"/>
  <c r="P163" i="10"/>
  <c r="L163" i="10"/>
  <c r="H163" i="10"/>
  <c r="Y162" i="10"/>
  <c r="X162" i="10"/>
  <c r="T162" i="10"/>
  <c r="P162" i="10"/>
  <c r="L162" i="10"/>
  <c r="H162" i="10"/>
  <c r="Y161" i="10"/>
  <c r="X161" i="10"/>
  <c r="T161" i="10"/>
  <c r="P161" i="10"/>
  <c r="L161" i="10"/>
  <c r="H161" i="10"/>
  <c r="Y160" i="10"/>
  <c r="X160" i="10"/>
  <c r="T160" i="10"/>
  <c r="P160" i="10"/>
  <c r="L160" i="10"/>
  <c r="H160" i="10"/>
  <c r="Y159" i="10"/>
  <c r="X159" i="10"/>
  <c r="T159" i="10"/>
  <c r="P159" i="10"/>
  <c r="L159" i="10"/>
  <c r="H159" i="10"/>
  <c r="Y158" i="10"/>
  <c r="X158" i="10"/>
  <c r="T158" i="10"/>
  <c r="P158" i="10"/>
  <c r="L158" i="10"/>
  <c r="H158" i="10"/>
  <c r="Y157" i="10"/>
  <c r="X157" i="10"/>
  <c r="T157" i="10"/>
  <c r="P157" i="10"/>
  <c r="L157" i="10"/>
  <c r="H157" i="10"/>
  <c r="Y156" i="10"/>
  <c r="X156" i="10"/>
  <c r="T156" i="10"/>
  <c r="P156" i="10"/>
  <c r="L156" i="10"/>
  <c r="H156" i="10"/>
  <c r="Y155" i="10"/>
  <c r="X155" i="10"/>
  <c r="T155" i="10"/>
  <c r="P155" i="10"/>
  <c r="L155" i="10"/>
  <c r="H155" i="10"/>
  <c r="Y154" i="10"/>
  <c r="X154" i="10"/>
  <c r="T154" i="10"/>
  <c r="P154" i="10"/>
  <c r="L154" i="10"/>
  <c r="H154" i="10"/>
  <c r="Y153" i="10"/>
  <c r="X153" i="10"/>
  <c r="T153" i="10"/>
  <c r="P153" i="10"/>
  <c r="L153" i="10"/>
  <c r="H153" i="10"/>
  <c r="Y152" i="10"/>
  <c r="X152" i="10"/>
  <c r="T152" i="10"/>
  <c r="P152" i="10"/>
  <c r="L152" i="10"/>
  <c r="H152" i="10"/>
  <c r="Y151" i="10"/>
  <c r="X151" i="10"/>
  <c r="T151" i="10"/>
  <c r="P151" i="10"/>
  <c r="L151" i="10"/>
  <c r="H151" i="10"/>
  <c r="Y150" i="10"/>
  <c r="X150" i="10"/>
  <c r="T150" i="10"/>
  <c r="P150" i="10"/>
  <c r="L150" i="10"/>
  <c r="H150" i="10"/>
  <c r="Y149" i="10"/>
  <c r="X149" i="10"/>
  <c r="T149" i="10"/>
  <c r="P149" i="10"/>
  <c r="L149" i="10"/>
  <c r="H149" i="10"/>
  <c r="Y148" i="10"/>
  <c r="X148" i="10"/>
  <c r="T148" i="10"/>
  <c r="P148" i="10"/>
  <c r="L148" i="10"/>
  <c r="H148" i="10"/>
  <c r="Y147" i="10"/>
  <c r="X147" i="10"/>
  <c r="T147" i="10"/>
  <c r="P147" i="10"/>
  <c r="L147" i="10"/>
  <c r="H147" i="10"/>
  <c r="Y146" i="10"/>
  <c r="X146" i="10"/>
  <c r="T146" i="10"/>
  <c r="P146" i="10"/>
  <c r="L146" i="10"/>
  <c r="H146" i="10"/>
  <c r="Y145" i="10"/>
  <c r="X145" i="10"/>
  <c r="T145" i="10"/>
  <c r="P145" i="10"/>
  <c r="L145" i="10"/>
  <c r="H145" i="10"/>
  <c r="Y144" i="10"/>
  <c r="X144" i="10"/>
  <c r="T144" i="10"/>
  <c r="P144" i="10"/>
  <c r="L144" i="10"/>
  <c r="H144" i="10"/>
  <c r="Y143" i="10"/>
  <c r="X143" i="10"/>
  <c r="T143" i="10"/>
  <c r="P143" i="10"/>
  <c r="L143" i="10"/>
  <c r="H143" i="10"/>
  <c r="Y142" i="10"/>
  <c r="X142" i="10"/>
  <c r="T142" i="10"/>
  <c r="P142" i="10"/>
  <c r="L142" i="10"/>
  <c r="H142" i="10"/>
  <c r="Y141" i="10"/>
  <c r="X141" i="10"/>
  <c r="T141" i="10"/>
  <c r="P141" i="10"/>
  <c r="L141" i="10"/>
  <c r="H141" i="10"/>
  <c r="Y140" i="10"/>
  <c r="X140" i="10"/>
  <c r="T140" i="10"/>
  <c r="P140" i="10"/>
  <c r="L140" i="10"/>
  <c r="H140" i="10"/>
  <c r="Y139" i="10"/>
  <c r="X139" i="10"/>
  <c r="T139" i="10"/>
  <c r="P139" i="10"/>
  <c r="L139" i="10"/>
  <c r="H139" i="10"/>
  <c r="Y138" i="10"/>
  <c r="X138" i="10"/>
  <c r="T138" i="10"/>
  <c r="P138" i="10"/>
  <c r="L138" i="10"/>
  <c r="H138" i="10"/>
  <c r="Y137" i="10"/>
  <c r="X137" i="10"/>
  <c r="T137" i="10"/>
  <c r="P137" i="10"/>
  <c r="L137" i="10"/>
  <c r="H137" i="10"/>
  <c r="Y136" i="10"/>
  <c r="X136" i="10"/>
  <c r="T136" i="10"/>
  <c r="P136" i="10"/>
  <c r="L136" i="10"/>
  <c r="H136" i="10"/>
  <c r="Y135" i="10"/>
  <c r="X135" i="10"/>
  <c r="T135" i="10"/>
  <c r="P135" i="10"/>
  <c r="L135" i="10"/>
  <c r="H135" i="10"/>
  <c r="Y134" i="10"/>
  <c r="X134" i="10"/>
  <c r="T134" i="10"/>
  <c r="P134" i="10"/>
  <c r="L134" i="10"/>
  <c r="H134" i="10"/>
  <c r="Y133" i="10"/>
  <c r="X133" i="10"/>
  <c r="T133" i="10"/>
  <c r="P133" i="10"/>
  <c r="L133" i="10"/>
  <c r="H133" i="10"/>
  <c r="Y132" i="10"/>
  <c r="X132" i="10"/>
  <c r="T132" i="10"/>
  <c r="P132" i="10"/>
  <c r="L132" i="10"/>
  <c r="H132" i="10"/>
  <c r="Y131" i="10"/>
  <c r="X131" i="10"/>
  <c r="T131" i="10"/>
  <c r="P131" i="10"/>
  <c r="L131" i="10"/>
  <c r="H131" i="10"/>
  <c r="Y130" i="10"/>
  <c r="X130" i="10"/>
  <c r="T130" i="10"/>
  <c r="P130" i="10"/>
  <c r="L130" i="10"/>
  <c r="H130" i="10"/>
  <c r="Y129" i="10"/>
  <c r="X129" i="10"/>
  <c r="T129" i="10"/>
  <c r="P129" i="10"/>
  <c r="L129" i="10"/>
  <c r="H129" i="10"/>
  <c r="Y128" i="10"/>
  <c r="X128" i="10"/>
  <c r="T128" i="10"/>
  <c r="P128" i="10"/>
  <c r="L128" i="10"/>
  <c r="H128" i="10"/>
  <c r="Y127" i="10"/>
  <c r="X127" i="10"/>
  <c r="T127" i="10"/>
  <c r="P127" i="10"/>
  <c r="L127" i="10"/>
  <c r="H127" i="10"/>
  <c r="Y126" i="10"/>
  <c r="X126" i="10"/>
  <c r="T126" i="10"/>
  <c r="P126" i="10"/>
  <c r="L126" i="10"/>
  <c r="H126" i="10"/>
  <c r="Y125" i="10"/>
  <c r="X125" i="10"/>
  <c r="T125" i="10"/>
  <c r="P125" i="10"/>
  <c r="L125" i="10"/>
  <c r="H125" i="10"/>
  <c r="Y124" i="10"/>
  <c r="X124" i="10"/>
  <c r="T124" i="10"/>
  <c r="P124" i="10"/>
  <c r="L124" i="10"/>
  <c r="H124" i="10"/>
  <c r="Y123" i="10"/>
  <c r="X123" i="10"/>
  <c r="T123" i="10"/>
  <c r="P123" i="10"/>
  <c r="L123" i="10"/>
  <c r="H123" i="10"/>
  <c r="Y122" i="10"/>
  <c r="X122" i="10"/>
  <c r="T122" i="10"/>
  <c r="P122" i="10"/>
  <c r="L122" i="10"/>
  <c r="H122" i="10"/>
  <c r="Y121" i="10"/>
  <c r="X121" i="10"/>
  <c r="T121" i="10"/>
  <c r="P121" i="10"/>
  <c r="L121" i="10"/>
  <c r="H121" i="10"/>
  <c r="Y120" i="10"/>
  <c r="X120" i="10"/>
  <c r="T120" i="10"/>
  <c r="P120" i="10"/>
  <c r="L120" i="10"/>
  <c r="H120" i="10"/>
  <c r="Y119" i="10"/>
  <c r="X119" i="10"/>
  <c r="T119" i="10"/>
  <c r="P119" i="10"/>
  <c r="L119" i="10"/>
  <c r="H119" i="10"/>
  <c r="Y118" i="10"/>
  <c r="X118" i="10"/>
  <c r="T118" i="10"/>
  <c r="P118" i="10"/>
  <c r="L118" i="10"/>
  <c r="H118" i="10"/>
  <c r="Y117" i="10"/>
  <c r="X117" i="10"/>
  <c r="T117" i="10"/>
  <c r="P117" i="10"/>
  <c r="L117" i="10"/>
  <c r="H117" i="10"/>
  <c r="Y116" i="10"/>
  <c r="X116" i="10"/>
  <c r="T116" i="10"/>
  <c r="P116" i="10"/>
  <c r="L116" i="10"/>
  <c r="H116" i="10"/>
  <c r="Y115" i="10"/>
  <c r="X115" i="10"/>
  <c r="T115" i="10"/>
  <c r="P115" i="10"/>
  <c r="L115" i="10"/>
  <c r="H115" i="10"/>
  <c r="Y114" i="10"/>
  <c r="X114" i="10"/>
  <c r="T114" i="10"/>
  <c r="P114" i="10"/>
  <c r="L114" i="10"/>
  <c r="H114" i="10"/>
  <c r="Y113" i="10"/>
  <c r="X113" i="10"/>
  <c r="T113" i="10"/>
  <c r="P113" i="10"/>
  <c r="L113" i="10"/>
  <c r="H113" i="10"/>
  <c r="Y112" i="10"/>
  <c r="X112" i="10"/>
  <c r="T112" i="10"/>
  <c r="P112" i="10"/>
  <c r="L112" i="10"/>
  <c r="H112" i="10"/>
  <c r="Y111" i="10"/>
  <c r="X111" i="10"/>
  <c r="T111" i="10"/>
  <c r="P111" i="10"/>
  <c r="L111" i="10"/>
  <c r="H111" i="10"/>
  <c r="Y110" i="10"/>
  <c r="X110" i="10"/>
  <c r="T110" i="10"/>
  <c r="P110" i="10"/>
  <c r="L110" i="10"/>
  <c r="H110" i="10"/>
  <c r="Y109" i="10"/>
  <c r="X109" i="10"/>
  <c r="T109" i="10"/>
  <c r="P109" i="10"/>
  <c r="L109" i="10"/>
  <c r="H109" i="10"/>
  <c r="Y108" i="10"/>
  <c r="X108" i="10"/>
  <c r="T108" i="10"/>
  <c r="P108" i="10"/>
  <c r="L108" i="10"/>
  <c r="H108" i="10"/>
  <c r="Y107" i="10"/>
  <c r="X107" i="10"/>
  <c r="T107" i="10"/>
  <c r="P107" i="10"/>
  <c r="L107" i="10"/>
  <c r="H107" i="10"/>
  <c r="Y106" i="10"/>
  <c r="X106" i="10"/>
  <c r="T106" i="10"/>
  <c r="P106" i="10"/>
  <c r="L106" i="10"/>
  <c r="H106" i="10"/>
  <c r="Y105" i="10"/>
  <c r="X105" i="10"/>
  <c r="T105" i="10"/>
  <c r="P105" i="10"/>
  <c r="L105" i="10"/>
  <c r="H105" i="10"/>
  <c r="Y104" i="10"/>
  <c r="X104" i="10"/>
  <c r="T104" i="10"/>
  <c r="P104" i="10"/>
  <c r="L104" i="10"/>
  <c r="H104" i="10"/>
  <c r="Y103" i="10"/>
  <c r="X103" i="10"/>
  <c r="T103" i="10"/>
  <c r="P103" i="10"/>
  <c r="L103" i="10"/>
  <c r="H103" i="10"/>
  <c r="Y102" i="10"/>
  <c r="X102" i="10"/>
  <c r="T102" i="10"/>
  <c r="P102" i="10"/>
  <c r="L102" i="10"/>
  <c r="H102" i="10"/>
  <c r="Y101" i="10"/>
  <c r="X101" i="10"/>
  <c r="T101" i="10"/>
  <c r="P101" i="10"/>
  <c r="L101" i="10"/>
  <c r="H101" i="10"/>
  <c r="Y100" i="10"/>
  <c r="X100" i="10"/>
  <c r="T100" i="10"/>
  <c r="P100" i="10"/>
  <c r="L100" i="10"/>
  <c r="H100" i="10"/>
  <c r="Y99" i="10"/>
  <c r="X99" i="10"/>
  <c r="T99" i="10"/>
  <c r="P99" i="10"/>
  <c r="L99" i="10"/>
  <c r="H99" i="10"/>
  <c r="Y98" i="10"/>
  <c r="X98" i="10"/>
  <c r="T98" i="10"/>
  <c r="P98" i="10"/>
  <c r="L98" i="10"/>
  <c r="H98" i="10"/>
  <c r="Y97" i="10"/>
  <c r="X97" i="10"/>
  <c r="T97" i="10"/>
  <c r="P97" i="10"/>
  <c r="L97" i="10"/>
  <c r="H97" i="10"/>
  <c r="Y96" i="10"/>
  <c r="X96" i="10"/>
  <c r="T96" i="10"/>
  <c r="P96" i="10"/>
  <c r="L96" i="10"/>
  <c r="H96" i="10"/>
  <c r="Y95" i="10"/>
  <c r="X95" i="10"/>
  <c r="T95" i="10"/>
  <c r="P95" i="10"/>
  <c r="L95" i="10"/>
  <c r="H95" i="10"/>
  <c r="Y94" i="10"/>
  <c r="X94" i="10"/>
  <c r="T94" i="10"/>
  <c r="P94" i="10"/>
  <c r="L94" i="10"/>
  <c r="H94" i="10"/>
  <c r="Y93" i="10"/>
  <c r="X93" i="10"/>
  <c r="T93" i="10"/>
  <c r="P93" i="10"/>
  <c r="L93" i="10"/>
  <c r="H93" i="10"/>
  <c r="Y92" i="10"/>
  <c r="X92" i="10"/>
  <c r="T92" i="10"/>
  <c r="P92" i="10"/>
  <c r="L92" i="10"/>
  <c r="H92" i="10"/>
  <c r="Y91" i="10"/>
  <c r="X91" i="10"/>
  <c r="T91" i="10"/>
  <c r="P91" i="10"/>
  <c r="L91" i="10"/>
  <c r="H91" i="10"/>
  <c r="Y90" i="10"/>
  <c r="X90" i="10"/>
  <c r="T90" i="10"/>
  <c r="P90" i="10"/>
  <c r="L90" i="10"/>
  <c r="H90" i="10"/>
  <c r="Y89" i="10"/>
  <c r="X89" i="10"/>
  <c r="T89" i="10"/>
  <c r="P89" i="10"/>
  <c r="L89" i="10"/>
  <c r="H89" i="10"/>
  <c r="Y88" i="10"/>
  <c r="X88" i="10"/>
  <c r="T88" i="10"/>
  <c r="P88" i="10"/>
  <c r="L88" i="10"/>
  <c r="H88" i="10"/>
  <c r="Y87" i="10"/>
  <c r="X87" i="10"/>
  <c r="T87" i="10"/>
  <c r="P87" i="10"/>
  <c r="L87" i="10"/>
  <c r="H87" i="10"/>
  <c r="Y86" i="10"/>
  <c r="X86" i="10"/>
  <c r="T86" i="10"/>
  <c r="P86" i="10"/>
  <c r="L86" i="10"/>
  <c r="H86" i="10"/>
  <c r="Y85" i="10"/>
  <c r="X85" i="10"/>
  <c r="T85" i="10"/>
  <c r="P85" i="10"/>
  <c r="L85" i="10"/>
  <c r="H85" i="10"/>
  <c r="Y84" i="10"/>
  <c r="X84" i="10"/>
  <c r="T84" i="10"/>
  <c r="P84" i="10"/>
  <c r="L84" i="10"/>
  <c r="H84" i="10"/>
  <c r="Y83" i="10"/>
  <c r="X83" i="10"/>
  <c r="T83" i="10"/>
  <c r="P83" i="10"/>
  <c r="L83" i="10"/>
  <c r="H83" i="10"/>
  <c r="Y82" i="10"/>
  <c r="X82" i="10"/>
  <c r="T82" i="10"/>
  <c r="P82" i="10"/>
  <c r="L82" i="10"/>
  <c r="H82" i="10"/>
  <c r="Y81" i="10"/>
  <c r="X81" i="10"/>
  <c r="T81" i="10"/>
  <c r="P81" i="10"/>
  <c r="L81" i="10"/>
  <c r="H81" i="10"/>
  <c r="Y80" i="10"/>
  <c r="X80" i="10"/>
  <c r="T80" i="10"/>
  <c r="P80" i="10"/>
  <c r="L80" i="10"/>
  <c r="H80" i="10"/>
  <c r="Y79" i="10"/>
  <c r="X79" i="10"/>
  <c r="T79" i="10"/>
  <c r="P79" i="10"/>
  <c r="L79" i="10"/>
  <c r="H79" i="10"/>
  <c r="Y78" i="10"/>
  <c r="X78" i="10"/>
  <c r="T78" i="10"/>
  <c r="P78" i="10"/>
  <c r="L78" i="10"/>
  <c r="H78" i="10"/>
  <c r="Y77" i="10"/>
  <c r="X77" i="10"/>
  <c r="T77" i="10"/>
  <c r="P77" i="10"/>
  <c r="L77" i="10"/>
  <c r="H77" i="10"/>
  <c r="Y76" i="10"/>
  <c r="X76" i="10"/>
  <c r="T76" i="10"/>
  <c r="P76" i="10"/>
  <c r="L76" i="10"/>
  <c r="H76" i="10"/>
  <c r="Y75" i="10"/>
  <c r="X75" i="10"/>
  <c r="T75" i="10"/>
  <c r="P75" i="10"/>
  <c r="L75" i="10"/>
  <c r="H75" i="10"/>
  <c r="Y74" i="10"/>
  <c r="X74" i="10"/>
  <c r="T74" i="10"/>
  <c r="P74" i="10"/>
  <c r="L74" i="10"/>
  <c r="H74" i="10"/>
  <c r="Y73" i="10"/>
  <c r="X73" i="10"/>
  <c r="T73" i="10"/>
  <c r="P73" i="10"/>
  <c r="L73" i="10"/>
  <c r="H73" i="10"/>
  <c r="Y72" i="10"/>
  <c r="X72" i="10"/>
  <c r="T72" i="10"/>
  <c r="P72" i="10"/>
  <c r="L72" i="10"/>
  <c r="H72" i="10"/>
  <c r="Y71" i="10"/>
  <c r="X71" i="10"/>
  <c r="T71" i="10"/>
  <c r="P71" i="10"/>
  <c r="L71" i="10"/>
  <c r="H71" i="10"/>
  <c r="Y70" i="10"/>
  <c r="X70" i="10"/>
  <c r="T70" i="10"/>
  <c r="P70" i="10"/>
  <c r="L70" i="10"/>
  <c r="H70" i="10"/>
  <c r="Y69" i="10"/>
  <c r="X69" i="10"/>
  <c r="T69" i="10"/>
  <c r="P69" i="10"/>
  <c r="L69" i="10"/>
  <c r="H69" i="10"/>
  <c r="Y68" i="10"/>
  <c r="X68" i="10"/>
  <c r="T68" i="10"/>
  <c r="P68" i="10"/>
  <c r="L68" i="10"/>
  <c r="H68" i="10"/>
  <c r="Y67" i="10"/>
  <c r="X67" i="10"/>
  <c r="T67" i="10"/>
  <c r="P67" i="10"/>
  <c r="L67" i="10"/>
  <c r="H67" i="10"/>
  <c r="Y66" i="10"/>
  <c r="X66" i="10"/>
  <c r="T66" i="10"/>
  <c r="P66" i="10"/>
  <c r="L66" i="10"/>
  <c r="H66" i="10"/>
  <c r="Y65" i="10"/>
  <c r="X65" i="10"/>
  <c r="T65" i="10"/>
  <c r="P65" i="10"/>
  <c r="L65" i="10"/>
  <c r="H65" i="10"/>
  <c r="Y64" i="10"/>
  <c r="X64" i="10"/>
  <c r="T64" i="10"/>
  <c r="P64" i="10"/>
  <c r="L64" i="10"/>
  <c r="H64" i="10"/>
  <c r="Y63" i="10"/>
  <c r="X63" i="10"/>
  <c r="T63" i="10"/>
  <c r="P63" i="10"/>
  <c r="L63" i="10"/>
  <c r="H63" i="10"/>
  <c r="Y62" i="10"/>
  <c r="X62" i="10"/>
  <c r="T62" i="10"/>
  <c r="P62" i="10"/>
  <c r="L62" i="10"/>
  <c r="H62" i="10"/>
  <c r="Y61" i="10"/>
  <c r="X61" i="10"/>
  <c r="T61" i="10"/>
  <c r="P61" i="10"/>
  <c r="L61" i="10"/>
  <c r="H61" i="10"/>
  <c r="Y60" i="10"/>
  <c r="X60" i="10"/>
  <c r="T60" i="10"/>
  <c r="P60" i="10"/>
  <c r="L60" i="10"/>
  <c r="H60" i="10"/>
  <c r="Y59" i="10"/>
  <c r="X59" i="10"/>
  <c r="T59" i="10"/>
  <c r="P59" i="10"/>
  <c r="L59" i="10"/>
  <c r="H59" i="10"/>
  <c r="Y58" i="10"/>
  <c r="X58" i="10"/>
  <c r="T58" i="10"/>
  <c r="P58" i="10"/>
  <c r="L58" i="10"/>
  <c r="H58" i="10"/>
  <c r="Y57" i="10"/>
  <c r="X57" i="10"/>
  <c r="T57" i="10"/>
  <c r="P57" i="10"/>
  <c r="L57" i="10"/>
  <c r="H57" i="10"/>
  <c r="Y36" i="10"/>
  <c r="X36" i="10"/>
  <c r="T36" i="10"/>
  <c r="P36" i="10"/>
  <c r="L36" i="10"/>
  <c r="H36" i="10"/>
  <c r="Y11" i="10"/>
  <c r="X11" i="10"/>
  <c r="T11" i="10"/>
  <c r="P11" i="10"/>
  <c r="L11" i="10"/>
  <c r="H11" i="10"/>
  <c r="Y54" i="10"/>
  <c r="X54" i="10"/>
  <c r="T54" i="10"/>
  <c r="P54" i="10"/>
  <c r="L54" i="10"/>
  <c r="H54" i="10"/>
  <c r="Y6" i="10"/>
  <c r="X6" i="10"/>
  <c r="T6" i="10"/>
  <c r="P6" i="10"/>
  <c r="L6" i="10"/>
  <c r="H6" i="10"/>
  <c r="Y32" i="10"/>
  <c r="X32" i="10"/>
  <c r="T32" i="10"/>
  <c r="P32" i="10"/>
  <c r="L32" i="10"/>
  <c r="H32" i="10"/>
  <c r="Y15" i="10"/>
  <c r="X15" i="10"/>
  <c r="T15" i="10"/>
  <c r="P15" i="10"/>
  <c r="L15" i="10"/>
  <c r="H15" i="10"/>
  <c r="Y21" i="10"/>
  <c r="X21" i="10"/>
  <c r="T21" i="10"/>
  <c r="P21" i="10"/>
  <c r="L21" i="10"/>
  <c r="H21" i="10"/>
  <c r="Y18" i="10"/>
  <c r="X18" i="10"/>
  <c r="T18" i="10"/>
  <c r="P18" i="10"/>
  <c r="L18" i="10"/>
  <c r="H18" i="10"/>
  <c r="Y22" i="10"/>
  <c r="X22" i="10"/>
  <c r="T22" i="10"/>
  <c r="P22" i="10"/>
  <c r="L22" i="10"/>
  <c r="H22" i="10"/>
  <c r="Y48" i="10"/>
  <c r="X48" i="10"/>
  <c r="T48" i="10"/>
  <c r="P48" i="10"/>
  <c r="L48" i="10"/>
  <c r="H48" i="10"/>
  <c r="Y16" i="10"/>
  <c r="X16" i="10"/>
  <c r="T16" i="10"/>
  <c r="P16" i="10"/>
  <c r="L16" i="10"/>
  <c r="H16" i="10"/>
  <c r="Y31" i="10"/>
  <c r="X31" i="10"/>
  <c r="T31" i="10"/>
  <c r="P31" i="10"/>
  <c r="L31" i="10"/>
  <c r="H31" i="10"/>
  <c r="Y37" i="10"/>
  <c r="X37" i="10"/>
  <c r="T37" i="10"/>
  <c r="P37" i="10"/>
  <c r="L37" i="10"/>
  <c r="H37" i="10"/>
  <c r="Y47" i="10"/>
  <c r="X47" i="10"/>
  <c r="T47" i="10"/>
  <c r="P47" i="10"/>
  <c r="L47" i="10"/>
  <c r="H47" i="10"/>
  <c r="Y44" i="10"/>
  <c r="X44" i="10"/>
  <c r="T44" i="10"/>
  <c r="P44" i="10"/>
  <c r="L44" i="10"/>
  <c r="H44" i="10"/>
  <c r="Y30" i="10"/>
  <c r="X30" i="10"/>
  <c r="T30" i="10"/>
  <c r="P30" i="10"/>
  <c r="L30" i="10"/>
  <c r="H30" i="10"/>
  <c r="Y42" i="10"/>
  <c r="X42" i="10"/>
  <c r="T42" i="10"/>
  <c r="P42" i="10"/>
  <c r="L42" i="10"/>
  <c r="H42" i="10"/>
  <c r="Y19" i="10"/>
  <c r="X19" i="10"/>
  <c r="T19" i="10"/>
  <c r="P19" i="10"/>
  <c r="L19" i="10"/>
  <c r="H19" i="10"/>
  <c r="Y38" i="10"/>
  <c r="X38" i="10"/>
  <c r="T38" i="10"/>
  <c r="P38" i="10"/>
  <c r="L38" i="10"/>
  <c r="H38" i="10"/>
  <c r="Y50" i="10"/>
  <c r="X50" i="10"/>
  <c r="T50" i="10"/>
  <c r="P50" i="10"/>
  <c r="L50" i="10"/>
  <c r="H50" i="10"/>
  <c r="Y52" i="10"/>
  <c r="X52" i="10"/>
  <c r="T52" i="10"/>
  <c r="P52" i="10"/>
  <c r="L52" i="10"/>
  <c r="H52" i="10"/>
  <c r="Y28" i="10"/>
  <c r="X28" i="10"/>
  <c r="T28" i="10"/>
  <c r="P28" i="10"/>
  <c r="L28" i="10"/>
  <c r="H28" i="10"/>
  <c r="Y41" i="10"/>
  <c r="X41" i="10"/>
  <c r="T41" i="10"/>
  <c r="P41" i="10"/>
  <c r="L41" i="10"/>
  <c r="H41" i="10"/>
  <c r="Y45" i="10"/>
  <c r="X45" i="10"/>
  <c r="T45" i="10"/>
  <c r="P45" i="10"/>
  <c r="L45" i="10"/>
  <c r="H45" i="10"/>
  <c r="Y23" i="10"/>
  <c r="X23" i="10"/>
  <c r="T23" i="10"/>
  <c r="P23" i="10"/>
  <c r="L23" i="10"/>
  <c r="H23" i="10"/>
  <c r="Y35" i="10"/>
  <c r="X35" i="10"/>
  <c r="T35" i="10"/>
  <c r="P35" i="10"/>
  <c r="L35" i="10"/>
  <c r="H35" i="10"/>
  <c r="Y56" i="10"/>
  <c r="X56" i="10"/>
  <c r="T56" i="10"/>
  <c r="P56" i="10"/>
  <c r="L56" i="10"/>
  <c r="H56" i="10"/>
  <c r="Y7" i="10"/>
  <c r="X7" i="10"/>
  <c r="T7" i="10"/>
  <c r="P7" i="10"/>
  <c r="L7" i="10"/>
  <c r="H7" i="10"/>
  <c r="Y51" i="10"/>
  <c r="X51" i="10"/>
  <c r="T51" i="10"/>
  <c r="P51" i="10"/>
  <c r="L51" i="10"/>
  <c r="H51" i="10"/>
  <c r="Y26" i="10"/>
  <c r="X26" i="10"/>
  <c r="T26" i="10"/>
  <c r="P26" i="10"/>
  <c r="L26" i="10"/>
  <c r="H26" i="10"/>
  <c r="Y25" i="10"/>
  <c r="X25" i="10"/>
  <c r="T25" i="10"/>
  <c r="P25" i="10"/>
  <c r="L25" i="10"/>
  <c r="H25" i="10"/>
  <c r="Y24" i="10"/>
  <c r="X24" i="10"/>
  <c r="T24" i="10"/>
  <c r="P24" i="10"/>
  <c r="L24" i="10"/>
  <c r="Y10" i="10"/>
  <c r="X10" i="10"/>
  <c r="T10" i="10"/>
  <c r="P10" i="10"/>
  <c r="L10" i="10"/>
  <c r="H10" i="10"/>
  <c r="Y9" i="10"/>
  <c r="X9" i="10"/>
  <c r="T9" i="10"/>
  <c r="P9" i="10"/>
  <c r="L9" i="10"/>
  <c r="H9" i="10"/>
  <c r="Y27" i="10"/>
  <c r="X27" i="10"/>
  <c r="T27" i="10"/>
  <c r="P27" i="10"/>
  <c r="L27" i="10"/>
  <c r="H27" i="10"/>
  <c r="Y39" i="10"/>
  <c r="X39" i="10"/>
  <c r="T39" i="10"/>
  <c r="P39" i="10"/>
  <c r="L39" i="10"/>
  <c r="H39" i="10"/>
  <c r="Y55" i="10"/>
  <c r="X55" i="10"/>
  <c r="T55" i="10"/>
  <c r="P55" i="10"/>
  <c r="L55" i="10"/>
  <c r="H55" i="10"/>
  <c r="Y43" i="10"/>
  <c r="X43" i="10"/>
  <c r="T43" i="10"/>
  <c r="P43" i="10"/>
  <c r="L43" i="10"/>
  <c r="H43" i="10"/>
  <c r="Y13" i="10"/>
  <c r="X13" i="10"/>
  <c r="T13" i="10"/>
  <c r="P13" i="10"/>
  <c r="L13" i="10"/>
  <c r="H13" i="10"/>
  <c r="Y14" i="10"/>
  <c r="X14" i="10"/>
  <c r="T14" i="10"/>
  <c r="P14" i="10"/>
  <c r="L14" i="10"/>
  <c r="H14" i="10"/>
  <c r="Y8" i="10"/>
  <c r="X8" i="10"/>
  <c r="T8" i="10"/>
  <c r="P8" i="10"/>
  <c r="L8" i="10"/>
  <c r="H8" i="10"/>
  <c r="Y12" i="10"/>
  <c r="X12" i="10"/>
  <c r="T12" i="10"/>
  <c r="P12" i="10"/>
  <c r="L12" i="10"/>
  <c r="H12" i="10"/>
  <c r="Y20" i="10"/>
  <c r="X20" i="10"/>
  <c r="T20" i="10"/>
  <c r="P20" i="10"/>
  <c r="L20" i="10"/>
  <c r="H20" i="10"/>
  <c r="Y46" i="10"/>
  <c r="X46" i="10"/>
  <c r="T46" i="10"/>
  <c r="P46" i="10"/>
  <c r="L46" i="10"/>
  <c r="H46" i="10"/>
  <c r="Y17" i="10"/>
  <c r="X17" i="10"/>
  <c r="T17" i="10"/>
  <c r="P17" i="10"/>
  <c r="L17" i="10"/>
  <c r="H17" i="10"/>
  <c r="Y4" i="10"/>
  <c r="X4" i="10"/>
  <c r="T4" i="10"/>
  <c r="P4" i="10"/>
  <c r="L4" i="10"/>
  <c r="H4" i="10"/>
  <c r="Y53" i="10"/>
  <c r="X53" i="10"/>
  <c r="T53" i="10"/>
  <c r="P53" i="10"/>
  <c r="L53" i="10"/>
  <c r="H53" i="10"/>
  <c r="Y5" i="10"/>
  <c r="X5" i="10"/>
  <c r="T5" i="10"/>
  <c r="P5" i="10"/>
  <c r="L5" i="10"/>
  <c r="H5" i="10"/>
  <c r="Y29" i="10"/>
  <c r="X29" i="10"/>
  <c r="T29" i="10"/>
  <c r="P29" i="10"/>
  <c r="L29" i="10"/>
  <c r="H29" i="10"/>
  <c r="Y40" i="10"/>
  <c r="X40" i="10"/>
  <c r="T40" i="10"/>
  <c r="P40" i="10"/>
  <c r="L40" i="10"/>
  <c r="H40" i="10"/>
  <c r="Y49" i="10"/>
  <c r="X49" i="10"/>
  <c r="T49" i="10"/>
  <c r="P49" i="10"/>
  <c r="L49" i="10"/>
  <c r="H49" i="10"/>
  <c r="Y34" i="10"/>
  <c r="X34" i="10"/>
  <c r="T34" i="10"/>
  <c r="P34" i="10"/>
  <c r="L34" i="10"/>
  <c r="H34" i="10"/>
  <c r="Y200" i="9"/>
  <c r="X200" i="9"/>
  <c r="T200" i="9"/>
  <c r="P200" i="9"/>
  <c r="L200" i="9"/>
  <c r="H200" i="9"/>
  <c r="Y199" i="9"/>
  <c r="X199" i="9"/>
  <c r="T199" i="9"/>
  <c r="P199" i="9"/>
  <c r="L199" i="9"/>
  <c r="H199" i="9"/>
  <c r="Y198" i="9"/>
  <c r="X198" i="9"/>
  <c r="T198" i="9"/>
  <c r="P198" i="9"/>
  <c r="L198" i="9"/>
  <c r="H198" i="9"/>
  <c r="Y197" i="9"/>
  <c r="X197" i="9"/>
  <c r="T197" i="9"/>
  <c r="P197" i="9"/>
  <c r="L197" i="9"/>
  <c r="H197" i="9"/>
  <c r="Y196" i="9"/>
  <c r="X196" i="9"/>
  <c r="T196" i="9"/>
  <c r="P196" i="9"/>
  <c r="L196" i="9"/>
  <c r="H196" i="9"/>
  <c r="Y195" i="9"/>
  <c r="X195" i="9"/>
  <c r="T195" i="9"/>
  <c r="P195" i="9"/>
  <c r="L195" i="9"/>
  <c r="H195" i="9"/>
  <c r="Y194" i="9"/>
  <c r="X194" i="9"/>
  <c r="T194" i="9"/>
  <c r="P194" i="9"/>
  <c r="L194" i="9"/>
  <c r="H194" i="9"/>
  <c r="Y193" i="9"/>
  <c r="X193" i="9"/>
  <c r="T193" i="9"/>
  <c r="P193" i="9"/>
  <c r="L193" i="9"/>
  <c r="H193" i="9"/>
  <c r="Y192" i="9"/>
  <c r="X192" i="9"/>
  <c r="T192" i="9"/>
  <c r="P192" i="9"/>
  <c r="L192" i="9"/>
  <c r="H192" i="9"/>
  <c r="Y191" i="9"/>
  <c r="X191" i="9"/>
  <c r="T191" i="9"/>
  <c r="P191" i="9"/>
  <c r="L191" i="9"/>
  <c r="H191" i="9"/>
  <c r="Y190" i="9"/>
  <c r="X190" i="9"/>
  <c r="T190" i="9"/>
  <c r="P190" i="9"/>
  <c r="L190" i="9"/>
  <c r="H190" i="9"/>
  <c r="Y189" i="9"/>
  <c r="X189" i="9"/>
  <c r="T189" i="9"/>
  <c r="P189" i="9"/>
  <c r="L189" i="9"/>
  <c r="H189" i="9"/>
  <c r="Y188" i="9"/>
  <c r="X188" i="9"/>
  <c r="T188" i="9"/>
  <c r="P188" i="9"/>
  <c r="L188" i="9"/>
  <c r="H188" i="9"/>
  <c r="Y187" i="9"/>
  <c r="X187" i="9"/>
  <c r="T187" i="9"/>
  <c r="P187" i="9"/>
  <c r="L187" i="9"/>
  <c r="H187" i="9"/>
  <c r="Y186" i="9"/>
  <c r="X186" i="9"/>
  <c r="T186" i="9"/>
  <c r="P186" i="9"/>
  <c r="L186" i="9"/>
  <c r="H186" i="9"/>
  <c r="Y185" i="9"/>
  <c r="X185" i="9"/>
  <c r="T185" i="9"/>
  <c r="P185" i="9"/>
  <c r="L185" i="9"/>
  <c r="H185" i="9"/>
  <c r="Y184" i="9"/>
  <c r="X184" i="9"/>
  <c r="T184" i="9"/>
  <c r="P184" i="9"/>
  <c r="L184" i="9"/>
  <c r="H184" i="9"/>
  <c r="Y183" i="9"/>
  <c r="X183" i="9"/>
  <c r="T183" i="9"/>
  <c r="P183" i="9"/>
  <c r="L183" i="9"/>
  <c r="H183" i="9"/>
  <c r="Y182" i="9"/>
  <c r="X182" i="9"/>
  <c r="T182" i="9"/>
  <c r="P182" i="9"/>
  <c r="L182" i="9"/>
  <c r="H182" i="9"/>
  <c r="Y181" i="9"/>
  <c r="X181" i="9"/>
  <c r="T181" i="9"/>
  <c r="P181" i="9"/>
  <c r="L181" i="9"/>
  <c r="H181" i="9"/>
  <c r="Y180" i="9"/>
  <c r="X180" i="9"/>
  <c r="T180" i="9"/>
  <c r="P180" i="9"/>
  <c r="L180" i="9"/>
  <c r="H180" i="9"/>
  <c r="Y179" i="9"/>
  <c r="X179" i="9"/>
  <c r="T179" i="9"/>
  <c r="P179" i="9"/>
  <c r="L179" i="9"/>
  <c r="H179" i="9"/>
  <c r="Y178" i="9"/>
  <c r="X178" i="9"/>
  <c r="T178" i="9"/>
  <c r="P178" i="9"/>
  <c r="L178" i="9"/>
  <c r="H178" i="9"/>
  <c r="Y177" i="9"/>
  <c r="X177" i="9"/>
  <c r="T177" i="9"/>
  <c r="P177" i="9"/>
  <c r="L177" i="9"/>
  <c r="H177" i="9"/>
  <c r="Y176" i="9"/>
  <c r="X176" i="9"/>
  <c r="T176" i="9"/>
  <c r="P176" i="9"/>
  <c r="L176" i="9"/>
  <c r="H176" i="9"/>
  <c r="Y175" i="9"/>
  <c r="X175" i="9"/>
  <c r="T175" i="9"/>
  <c r="P175" i="9"/>
  <c r="L175" i="9"/>
  <c r="H175" i="9"/>
  <c r="Y174" i="9"/>
  <c r="X174" i="9"/>
  <c r="T174" i="9"/>
  <c r="P174" i="9"/>
  <c r="L174" i="9"/>
  <c r="H174" i="9"/>
  <c r="Y173" i="9"/>
  <c r="X173" i="9"/>
  <c r="T173" i="9"/>
  <c r="P173" i="9"/>
  <c r="L173" i="9"/>
  <c r="H173" i="9"/>
  <c r="Y172" i="9"/>
  <c r="X172" i="9"/>
  <c r="T172" i="9"/>
  <c r="P172" i="9"/>
  <c r="L172" i="9"/>
  <c r="H172" i="9"/>
  <c r="Y171" i="9"/>
  <c r="X171" i="9"/>
  <c r="T171" i="9"/>
  <c r="P171" i="9"/>
  <c r="L171" i="9"/>
  <c r="H171" i="9"/>
  <c r="Y170" i="9"/>
  <c r="X170" i="9"/>
  <c r="T170" i="9"/>
  <c r="P170" i="9"/>
  <c r="L170" i="9"/>
  <c r="H170" i="9"/>
  <c r="Y169" i="9"/>
  <c r="X169" i="9"/>
  <c r="T169" i="9"/>
  <c r="P169" i="9"/>
  <c r="L169" i="9"/>
  <c r="H169" i="9"/>
  <c r="Y168" i="9"/>
  <c r="X168" i="9"/>
  <c r="T168" i="9"/>
  <c r="P168" i="9"/>
  <c r="L168" i="9"/>
  <c r="H168" i="9"/>
  <c r="Y167" i="9"/>
  <c r="X167" i="9"/>
  <c r="T167" i="9"/>
  <c r="P167" i="9"/>
  <c r="L167" i="9"/>
  <c r="H167" i="9"/>
  <c r="Y166" i="9"/>
  <c r="X166" i="9"/>
  <c r="T166" i="9"/>
  <c r="P166" i="9"/>
  <c r="L166" i="9"/>
  <c r="H166" i="9"/>
  <c r="Y165" i="9"/>
  <c r="X165" i="9"/>
  <c r="T165" i="9"/>
  <c r="P165" i="9"/>
  <c r="L165" i="9"/>
  <c r="H165" i="9"/>
  <c r="Y164" i="9"/>
  <c r="X164" i="9"/>
  <c r="T164" i="9"/>
  <c r="P164" i="9"/>
  <c r="L164" i="9"/>
  <c r="H164" i="9"/>
  <c r="Y163" i="9"/>
  <c r="X163" i="9"/>
  <c r="T163" i="9"/>
  <c r="P163" i="9"/>
  <c r="L163" i="9"/>
  <c r="H163" i="9"/>
  <c r="Y162" i="9"/>
  <c r="X162" i="9"/>
  <c r="T162" i="9"/>
  <c r="P162" i="9"/>
  <c r="L162" i="9"/>
  <c r="H162" i="9"/>
  <c r="Y161" i="9"/>
  <c r="X161" i="9"/>
  <c r="T161" i="9"/>
  <c r="P161" i="9"/>
  <c r="L161" i="9"/>
  <c r="H161" i="9"/>
  <c r="Y160" i="9"/>
  <c r="X160" i="9"/>
  <c r="T160" i="9"/>
  <c r="P160" i="9"/>
  <c r="L160" i="9"/>
  <c r="H160" i="9"/>
  <c r="Y159" i="9"/>
  <c r="X159" i="9"/>
  <c r="T159" i="9"/>
  <c r="P159" i="9"/>
  <c r="L159" i="9"/>
  <c r="H159" i="9"/>
  <c r="Y158" i="9"/>
  <c r="X158" i="9"/>
  <c r="T158" i="9"/>
  <c r="P158" i="9"/>
  <c r="L158" i="9"/>
  <c r="H158" i="9"/>
  <c r="Y157" i="9"/>
  <c r="X157" i="9"/>
  <c r="T157" i="9"/>
  <c r="P157" i="9"/>
  <c r="L157" i="9"/>
  <c r="H157" i="9"/>
  <c r="Y156" i="9"/>
  <c r="X156" i="9"/>
  <c r="T156" i="9"/>
  <c r="P156" i="9"/>
  <c r="L156" i="9"/>
  <c r="H156" i="9"/>
  <c r="Y155" i="9"/>
  <c r="X155" i="9"/>
  <c r="T155" i="9"/>
  <c r="P155" i="9"/>
  <c r="L155" i="9"/>
  <c r="H155" i="9"/>
  <c r="Y154" i="9"/>
  <c r="X154" i="9"/>
  <c r="T154" i="9"/>
  <c r="P154" i="9"/>
  <c r="L154" i="9"/>
  <c r="H154" i="9"/>
  <c r="Y153" i="9"/>
  <c r="X153" i="9"/>
  <c r="T153" i="9"/>
  <c r="P153" i="9"/>
  <c r="L153" i="9"/>
  <c r="H153" i="9"/>
  <c r="Y152" i="9"/>
  <c r="X152" i="9"/>
  <c r="T152" i="9"/>
  <c r="P152" i="9"/>
  <c r="L152" i="9"/>
  <c r="H152" i="9"/>
  <c r="Y151" i="9"/>
  <c r="X151" i="9"/>
  <c r="T151" i="9"/>
  <c r="P151" i="9"/>
  <c r="L151" i="9"/>
  <c r="H151" i="9"/>
  <c r="Y150" i="9"/>
  <c r="X150" i="9"/>
  <c r="T150" i="9"/>
  <c r="P150" i="9"/>
  <c r="L150" i="9"/>
  <c r="H150" i="9"/>
  <c r="Y149" i="9"/>
  <c r="X149" i="9"/>
  <c r="T149" i="9"/>
  <c r="P149" i="9"/>
  <c r="L149" i="9"/>
  <c r="H149" i="9"/>
  <c r="Y148" i="9"/>
  <c r="X148" i="9"/>
  <c r="T148" i="9"/>
  <c r="P148" i="9"/>
  <c r="L148" i="9"/>
  <c r="H148" i="9"/>
  <c r="Y147" i="9"/>
  <c r="X147" i="9"/>
  <c r="T147" i="9"/>
  <c r="P147" i="9"/>
  <c r="L147" i="9"/>
  <c r="H147" i="9"/>
  <c r="Y146" i="9"/>
  <c r="X146" i="9"/>
  <c r="T146" i="9"/>
  <c r="P146" i="9"/>
  <c r="L146" i="9"/>
  <c r="H146" i="9"/>
  <c r="Y145" i="9"/>
  <c r="X145" i="9"/>
  <c r="T145" i="9"/>
  <c r="P145" i="9"/>
  <c r="L145" i="9"/>
  <c r="H145" i="9"/>
  <c r="Y144" i="9"/>
  <c r="X144" i="9"/>
  <c r="T144" i="9"/>
  <c r="P144" i="9"/>
  <c r="L144" i="9"/>
  <c r="H144" i="9"/>
  <c r="Y143" i="9"/>
  <c r="X143" i="9"/>
  <c r="T143" i="9"/>
  <c r="P143" i="9"/>
  <c r="L143" i="9"/>
  <c r="H143" i="9"/>
  <c r="Y142" i="9"/>
  <c r="X142" i="9"/>
  <c r="T142" i="9"/>
  <c r="P142" i="9"/>
  <c r="L142" i="9"/>
  <c r="H142" i="9"/>
  <c r="Y141" i="9"/>
  <c r="X141" i="9"/>
  <c r="T141" i="9"/>
  <c r="P141" i="9"/>
  <c r="L141" i="9"/>
  <c r="H141" i="9"/>
  <c r="Y140" i="9"/>
  <c r="X140" i="9"/>
  <c r="T140" i="9"/>
  <c r="P140" i="9"/>
  <c r="L140" i="9"/>
  <c r="H140" i="9"/>
  <c r="Y139" i="9"/>
  <c r="X139" i="9"/>
  <c r="T139" i="9"/>
  <c r="P139" i="9"/>
  <c r="L139" i="9"/>
  <c r="H139" i="9"/>
  <c r="Y138" i="9"/>
  <c r="X138" i="9"/>
  <c r="T138" i="9"/>
  <c r="P138" i="9"/>
  <c r="L138" i="9"/>
  <c r="H138" i="9"/>
  <c r="Y137" i="9"/>
  <c r="X137" i="9"/>
  <c r="T137" i="9"/>
  <c r="P137" i="9"/>
  <c r="L137" i="9"/>
  <c r="H137" i="9"/>
  <c r="Y136" i="9"/>
  <c r="X136" i="9"/>
  <c r="T136" i="9"/>
  <c r="P136" i="9"/>
  <c r="L136" i="9"/>
  <c r="H136" i="9"/>
  <c r="Y135" i="9"/>
  <c r="X135" i="9"/>
  <c r="T135" i="9"/>
  <c r="P135" i="9"/>
  <c r="L135" i="9"/>
  <c r="H135" i="9"/>
  <c r="Y134" i="9"/>
  <c r="X134" i="9"/>
  <c r="T134" i="9"/>
  <c r="P134" i="9"/>
  <c r="L134" i="9"/>
  <c r="H134" i="9"/>
  <c r="Y133" i="9"/>
  <c r="X133" i="9"/>
  <c r="T133" i="9"/>
  <c r="P133" i="9"/>
  <c r="L133" i="9"/>
  <c r="H133" i="9"/>
  <c r="Y132" i="9"/>
  <c r="X132" i="9"/>
  <c r="T132" i="9"/>
  <c r="P132" i="9"/>
  <c r="L132" i="9"/>
  <c r="H132" i="9"/>
  <c r="Y131" i="9"/>
  <c r="X131" i="9"/>
  <c r="T131" i="9"/>
  <c r="P131" i="9"/>
  <c r="L131" i="9"/>
  <c r="H131" i="9"/>
  <c r="Y130" i="9"/>
  <c r="X130" i="9"/>
  <c r="T130" i="9"/>
  <c r="P130" i="9"/>
  <c r="L130" i="9"/>
  <c r="H130" i="9"/>
  <c r="Y129" i="9"/>
  <c r="X129" i="9"/>
  <c r="T129" i="9"/>
  <c r="P129" i="9"/>
  <c r="L129" i="9"/>
  <c r="H129" i="9"/>
  <c r="Y128" i="9"/>
  <c r="X128" i="9"/>
  <c r="T128" i="9"/>
  <c r="P128" i="9"/>
  <c r="L128" i="9"/>
  <c r="H128" i="9"/>
  <c r="Y127" i="9"/>
  <c r="X127" i="9"/>
  <c r="T127" i="9"/>
  <c r="P127" i="9"/>
  <c r="L127" i="9"/>
  <c r="H127" i="9"/>
  <c r="Y126" i="9"/>
  <c r="X126" i="9"/>
  <c r="T126" i="9"/>
  <c r="P126" i="9"/>
  <c r="L126" i="9"/>
  <c r="H126" i="9"/>
  <c r="Y125" i="9"/>
  <c r="X125" i="9"/>
  <c r="T125" i="9"/>
  <c r="P125" i="9"/>
  <c r="L125" i="9"/>
  <c r="H125" i="9"/>
  <c r="Y124" i="9"/>
  <c r="X124" i="9"/>
  <c r="T124" i="9"/>
  <c r="P124" i="9"/>
  <c r="L124" i="9"/>
  <c r="H124" i="9"/>
  <c r="Y123" i="9"/>
  <c r="X123" i="9"/>
  <c r="T123" i="9"/>
  <c r="P123" i="9"/>
  <c r="L123" i="9"/>
  <c r="H123" i="9"/>
  <c r="Y122" i="9"/>
  <c r="X122" i="9"/>
  <c r="T122" i="9"/>
  <c r="P122" i="9"/>
  <c r="L122" i="9"/>
  <c r="H122" i="9"/>
  <c r="Y121" i="9"/>
  <c r="X121" i="9"/>
  <c r="T121" i="9"/>
  <c r="P121" i="9"/>
  <c r="L121" i="9"/>
  <c r="H121" i="9"/>
  <c r="Y120" i="9"/>
  <c r="X120" i="9"/>
  <c r="T120" i="9"/>
  <c r="P120" i="9"/>
  <c r="L120" i="9"/>
  <c r="H120" i="9"/>
  <c r="Y119" i="9"/>
  <c r="X119" i="9"/>
  <c r="T119" i="9"/>
  <c r="P119" i="9"/>
  <c r="L119" i="9"/>
  <c r="H119" i="9"/>
  <c r="Y118" i="9"/>
  <c r="X118" i="9"/>
  <c r="T118" i="9"/>
  <c r="P118" i="9"/>
  <c r="L118" i="9"/>
  <c r="H118" i="9"/>
  <c r="Y117" i="9"/>
  <c r="X117" i="9"/>
  <c r="T117" i="9"/>
  <c r="P117" i="9"/>
  <c r="L117" i="9"/>
  <c r="H117" i="9"/>
  <c r="Y116" i="9"/>
  <c r="X116" i="9"/>
  <c r="T116" i="9"/>
  <c r="P116" i="9"/>
  <c r="L116" i="9"/>
  <c r="H116" i="9"/>
  <c r="Y115" i="9"/>
  <c r="X115" i="9"/>
  <c r="T115" i="9"/>
  <c r="P115" i="9"/>
  <c r="L115" i="9"/>
  <c r="H115" i="9"/>
  <c r="Y114" i="9"/>
  <c r="X114" i="9"/>
  <c r="T114" i="9"/>
  <c r="P114" i="9"/>
  <c r="L114" i="9"/>
  <c r="H114" i="9"/>
  <c r="Y113" i="9"/>
  <c r="X113" i="9"/>
  <c r="T113" i="9"/>
  <c r="P113" i="9"/>
  <c r="L113" i="9"/>
  <c r="H113" i="9"/>
  <c r="Y112" i="9"/>
  <c r="X112" i="9"/>
  <c r="T112" i="9"/>
  <c r="P112" i="9"/>
  <c r="L112" i="9"/>
  <c r="H112" i="9"/>
  <c r="Y111" i="9"/>
  <c r="X111" i="9"/>
  <c r="T111" i="9"/>
  <c r="P111" i="9"/>
  <c r="L111" i="9"/>
  <c r="H111" i="9"/>
  <c r="Y110" i="9"/>
  <c r="X110" i="9"/>
  <c r="T110" i="9"/>
  <c r="P110" i="9"/>
  <c r="L110" i="9"/>
  <c r="H110" i="9"/>
  <c r="Y109" i="9"/>
  <c r="X109" i="9"/>
  <c r="T109" i="9"/>
  <c r="P109" i="9"/>
  <c r="L109" i="9"/>
  <c r="H109" i="9"/>
  <c r="Y108" i="9"/>
  <c r="X108" i="9"/>
  <c r="T108" i="9"/>
  <c r="P108" i="9"/>
  <c r="L108" i="9"/>
  <c r="H108" i="9"/>
  <c r="Y107" i="9"/>
  <c r="X107" i="9"/>
  <c r="T107" i="9"/>
  <c r="P107" i="9"/>
  <c r="L107" i="9"/>
  <c r="H107" i="9"/>
  <c r="Y106" i="9"/>
  <c r="X106" i="9"/>
  <c r="T106" i="9"/>
  <c r="P106" i="9"/>
  <c r="L106" i="9"/>
  <c r="H106" i="9"/>
  <c r="Y105" i="9"/>
  <c r="X105" i="9"/>
  <c r="T105" i="9"/>
  <c r="P105" i="9"/>
  <c r="L105" i="9"/>
  <c r="H105" i="9"/>
  <c r="Y104" i="9"/>
  <c r="X104" i="9"/>
  <c r="T104" i="9"/>
  <c r="P104" i="9"/>
  <c r="L104" i="9"/>
  <c r="H104" i="9"/>
  <c r="Y103" i="9"/>
  <c r="X103" i="9"/>
  <c r="T103" i="9"/>
  <c r="P103" i="9"/>
  <c r="L103" i="9"/>
  <c r="H103" i="9"/>
  <c r="Y102" i="9"/>
  <c r="X102" i="9"/>
  <c r="T102" i="9"/>
  <c r="P102" i="9"/>
  <c r="L102" i="9"/>
  <c r="H102" i="9"/>
  <c r="Y101" i="9"/>
  <c r="X101" i="9"/>
  <c r="T101" i="9"/>
  <c r="P101" i="9"/>
  <c r="L101" i="9"/>
  <c r="H101" i="9"/>
  <c r="Y100" i="9"/>
  <c r="X100" i="9"/>
  <c r="T100" i="9"/>
  <c r="P100" i="9"/>
  <c r="L100" i="9"/>
  <c r="H100" i="9"/>
  <c r="Y99" i="9"/>
  <c r="X99" i="9"/>
  <c r="T99" i="9"/>
  <c r="P99" i="9"/>
  <c r="L99" i="9"/>
  <c r="H99" i="9"/>
  <c r="Y98" i="9"/>
  <c r="X98" i="9"/>
  <c r="T98" i="9"/>
  <c r="P98" i="9"/>
  <c r="L98" i="9"/>
  <c r="H98" i="9"/>
  <c r="Y97" i="9"/>
  <c r="X97" i="9"/>
  <c r="T97" i="9"/>
  <c r="P97" i="9"/>
  <c r="L97" i="9"/>
  <c r="H97" i="9"/>
  <c r="Y96" i="9"/>
  <c r="X96" i="9"/>
  <c r="T96" i="9"/>
  <c r="P96" i="9"/>
  <c r="L96" i="9"/>
  <c r="H96" i="9"/>
  <c r="Y95" i="9"/>
  <c r="X95" i="9"/>
  <c r="T95" i="9"/>
  <c r="P95" i="9"/>
  <c r="L95" i="9"/>
  <c r="H95" i="9"/>
  <c r="Y94" i="9"/>
  <c r="X94" i="9"/>
  <c r="T94" i="9"/>
  <c r="P94" i="9"/>
  <c r="L94" i="9"/>
  <c r="H94" i="9"/>
  <c r="Y93" i="9"/>
  <c r="X93" i="9"/>
  <c r="T93" i="9"/>
  <c r="P93" i="9"/>
  <c r="L93" i="9"/>
  <c r="H93" i="9"/>
  <c r="Y92" i="9"/>
  <c r="X92" i="9"/>
  <c r="T92" i="9"/>
  <c r="P92" i="9"/>
  <c r="L92" i="9"/>
  <c r="H92" i="9"/>
  <c r="Y91" i="9"/>
  <c r="X91" i="9"/>
  <c r="T91" i="9"/>
  <c r="P91" i="9"/>
  <c r="L91" i="9"/>
  <c r="H91" i="9"/>
  <c r="Y90" i="9"/>
  <c r="X90" i="9"/>
  <c r="T90" i="9"/>
  <c r="P90" i="9"/>
  <c r="L90" i="9"/>
  <c r="H90" i="9"/>
  <c r="Y89" i="9"/>
  <c r="X89" i="9"/>
  <c r="T89" i="9"/>
  <c r="P89" i="9"/>
  <c r="L89" i="9"/>
  <c r="H89" i="9"/>
  <c r="Y88" i="9"/>
  <c r="X88" i="9"/>
  <c r="T88" i="9"/>
  <c r="P88" i="9"/>
  <c r="L88" i="9"/>
  <c r="H88" i="9"/>
  <c r="Y87" i="9"/>
  <c r="X87" i="9"/>
  <c r="T87" i="9"/>
  <c r="P87" i="9"/>
  <c r="L87" i="9"/>
  <c r="H87" i="9"/>
  <c r="Y86" i="9"/>
  <c r="X86" i="9"/>
  <c r="T86" i="9"/>
  <c r="P86" i="9"/>
  <c r="L86" i="9"/>
  <c r="H86" i="9"/>
  <c r="Y85" i="9"/>
  <c r="X85" i="9"/>
  <c r="T85" i="9"/>
  <c r="P85" i="9"/>
  <c r="L85" i="9"/>
  <c r="H85" i="9"/>
  <c r="Y84" i="9"/>
  <c r="X84" i="9"/>
  <c r="T84" i="9"/>
  <c r="P84" i="9"/>
  <c r="L84" i="9"/>
  <c r="H84" i="9"/>
  <c r="Y83" i="9"/>
  <c r="X83" i="9"/>
  <c r="T83" i="9"/>
  <c r="P83" i="9"/>
  <c r="L83" i="9"/>
  <c r="H83" i="9"/>
  <c r="Y82" i="9"/>
  <c r="X82" i="9"/>
  <c r="T82" i="9"/>
  <c r="P82" i="9"/>
  <c r="L82" i="9"/>
  <c r="H82" i="9"/>
  <c r="Y81" i="9"/>
  <c r="X81" i="9"/>
  <c r="T81" i="9"/>
  <c r="P81" i="9"/>
  <c r="L81" i="9"/>
  <c r="H81" i="9"/>
  <c r="Y80" i="9"/>
  <c r="X80" i="9"/>
  <c r="T80" i="9"/>
  <c r="P80" i="9"/>
  <c r="L80" i="9"/>
  <c r="H80" i="9"/>
  <c r="Y79" i="9"/>
  <c r="X79" i="9"/>
  <c r="T79" i="9"/>
  <c r="P79" i="9"/>
  <c r="L79" i="9"/>
  <c r="H79" i="9"/>
  <c r="Y78" i="9"/>
  <c r="X78" i="9"/>
  <c r="T78" i="9"/>
  <c r="P78" i="9"/>
  <c r="L78" i="9"/>
  <c r="H78" i="9"/>
  <c r="Y77" i="9"/>
  <c r="X77" i="9"/>
  <c r="T77" i="9"/>
  <c r="P77" i="9"/>
  <c r="L77" i="9"/>
  <c r="H77" i="9"/>
  <c r="Y76" i="9"/>
  <c r="X76" i="9"/>
  <c r="T76" i="9"/>
  <c r="P76" i="9"/>
  <c r="L76" i="9"/>
  <c r="H76" i="9"/>
  <c r="Y75" i="9"/>
  <c r="X75" i="9"/>
  <c r="T75" i="9"/>
  <c r="P75" i="9"/>
  <c r="L75" i="9"/>
  <c r="H75" i="9"/>
  <c r="Y74" i="9"/>
  <c r="X74" i="9"/>
  <c r="T74" i="9"/>
  <c r="P74" i="9"/>
  <c r="L74" i="9"/>
  <c r="H74" i="9"/>
  <c r="Y73" i="9"/>
  <c r="X73" i="9"/>
  <c r="T73" i="9"/>
  <c r="P73" i="9"/>
  <c r="L73" i="9"/>
  <c r="H73" i="9"/>
  <c r="Y72" i="9"/>
  <c r="X72" i="9"/>
  <c r="T72" i="9"/>
  <c r="P72" i="9"/>
  <c r="L72" i="9"/>
  <c r="H72" i="9"/>
  <c r="Y71" i="9"/>
  <c r="X71" i="9"/>
  <c r="T71" i="9"/>
  <c r="P71" i="9"/>
  <c r="L71" i="9"/>
  <c r="H71" i="9"/>
  <c r="Y48" i="9"/>
  <c r="X48" i="9"/>
  <c r="T48" i="9"/>
  <c r="P48" i="9"/>
  <c r="L48" i="9"/>
  <c r="H48" i="9"/>
  <c r="Y63" i="9"/>
  <c r="X63" i="9"/>
  <c r="T63" i="9"/>
  <c r="P63" i="9"/>
  <c r="L63" i="9"/>
  <c r="H63" i="9"/>
  <c r="Y61" i="9"/>
  <c r="X61" i="9"/>
  <c r="T61" i="9"/>
  <c r="P61" i="9"/>
  <c r="L61" i="9"/>
  <c r="H61" i="9"/>
  <c r="Y24" i="9"/>
  <c r="X24" i="9"/>
  <c r="T24" i="9"/>
  <c r="P24" i="9"/>
  <c r="L24" i="9"/>
  <c r="H24" i="9"/>
  <c r="Y60" i="9"/>
  <c r="X60" i="9"/>
  <c r="T60" i="9"/>
  <c r="P60" i="9"/>
  <c r="L60" i="9"/>
  <c r="H60" i="9"/>
  <c r="Y69" i="9"/>
  <c r="X69" i="9"/>
  <c r="T69" i="9"/>
  <c r="P69" i="9"/>
  <c r="L69" i="9"/>
  <c r="H69" i="9"/>
  <c r="Y66" i="9"/>
  <c r="X66" i="9"/>
  <c r="T66" i="9"/>
  <c r="P66" i="9"/>
  <c r="L66" i="9"/>
  <c r="H66" i="9"/>
  <c r="Y70" i="9"/>
  <c r="X70" i="9"/>
  <c r="T70" i="9"/>
  <c r="P70" i="9"/>
  <c r="L70" i="9"/>
  <c r="H70" i="9"/>
  <c r="Y32" i="9"/>
  <c r="X32" i="9"/>
  <c r="T32" i="9"/>
  <c r="P32" i="9"/>
  <c r="L32" i="9"/>
  <c r="H32" i="9"/>
  <c r="Y65" i="9"/>
  <c r="X65" i="9"/>
  <c r="T65" i="9"/>
  <c r="P65" i="9"/>
  <c r="L65" i="9"/>
  <c r="H65" i="9"/>
  <c r="Y30" i="9"/>
  <c r="X30" i="9"/>
  <c r="T30" i="9"/>
  <c r="P30" i="9"/>
  <c r="L30" i="9"/>
  <c r="H30" i="9"/>
  <c r="Y31" i="9"/>
  <c r="X31" i="9"/>
  <c r="T31" i="9"/>
  <c r="P31" i="9"/>
  <c r="L31" i="9"/>
  <c r="H31" i="9"/>
  <c r="Y57" i="9"/>
  <c r="X57" i="9"/>
  <c r="T57" i="9"/>
  <c r="P57" i="9"/>
  <c r="L57" i="9"/>
  <c r="H57" i="9"/>
  <c r="Y54" i="9"/>
  <c r="X54" i="9"/>
  <c r="T54" i="9"/>
  <c r="P54" i="9"/>
  <c r="L54" i="9"/>
  <c r="H54" i="9"/>
  <c r="Y14" i="9"/>
  <c r="X14" i="9"/>
  <c r="T14" i="9"/>
  <c r="P14" i="9"/>
  <c r="L14" i="9"/>
  <c r="H14" i="9"/>
  <c r="Y67" i="9"/>
  <c r="X67" i="9"/>
  <c r="T67" i="9"/>
  <c r="P67" i="9"/>
  <c r="L67" i="9"/>
  <c r="H67" i="9"/>
  <c r="Y68" i="9"/>
  <c r="X68" i="9"/>
  <c r="T68" i="9"/>
  <c r="P68" i="9"/>
  <c r="L68" i="9"/>
  <c r="H68" i="9"/>
  <c r="Y59" i="9"/>
  <c r="X59" i="9"/>
  <c r="T59" i="9"/>
  <c r="P59" i="9"/>
  <c r="L59" i="9"/>
  <c r="H59" i="9"/>
  <c r="Y18" i="9"/>
  <c r="X18" i="9"/>
  <c r="T18" i="9"/>
  <c r="P18" i="9"/>
  <c r="L18" i="9"/>
  <c r="H18" i="9"/>
  <c r="Y46" i="9"/>
  <c r="X46" i="9"/>
  <c r="T46" i="9"/>
  <c r="P46" i="9"/>
  <c r="L46" i="9"/>
  <c r="H46" i="9"/>
  <c r="Y52" i="9"/>
  <c r="X52" i="9"/>
  <c r="T52" i="9"/>
  <c r="P52" i="9"/>
  <c r="L52" i="9"/>
  <c r="H52" i="9"/>
  <c r="Y56" i="9"/>
  <c r="X56" i="9"/>
  <c r="T56" i="9"/>
  <c r="P56" i="9"/>
  <c r="L56" i="9"/>
  <c r="H56" i="9"/>
  <c r="Y22" i="9"/>
  <c r="X22" i="9"/>
  <c r="T22" i="9"/>
  <c r="P22" i="9"/>
  <c r="L22" i="9"/>
  <c r="H22" i="9"/>
  <c r="Y9" i="9"/>
  <c r="X9" i="9"/>
  <c r="T9" i="9"/>
  <c r="P9" i="9"/>
  <c r="L9" i="9"/>
  <c r="H9" i="9"/>
  <c r="Y41" i="9"/>
  <c r="X41" i="9"/>
  <c r="T41" i="9"/>
  <c r="P41" i="9"/>
  <c r="L41" i="9"/>
  <c r="H41" i="9"/>
  <c r="Y4" i="9"/>
  <c r="X4" i="9"/>
  <c r="T4" i="9"/>
  <c r="P4" i="9"/>
  <c r="L4" i="9"/>
  <c r="H4" i="9"/>
  <c r="Y16" i="9"/>
  <c r="X16" i="9"/>
  <c r="T16" i="9"/>
  <c r="P16" i="9"/>
  <c r="L16" i="9"/>
  <c r="H16" i="9"/>
  <c r="Y12" i="9"/>
  <c r="X12" i="9"/>
  <c r="T12" i="9"/>
  <c r="P12" i="9"/>
  <c r="L12" i="9"/>
  <c r="H12" i="9"/>
  <c r="Y47" i="9"/>
  <c r="X47" i="9"/>
  <c r="T47" i="9"/>
  <c r="P47" i="9"/>
  <c r="L47" i="9"/>
  <c r="H47" i="9"/>
  <c r="Y37" i="9"/>
  <c r="X37" i="9"/>
  <c r="T37" i="9"/>
  <c r="P37" i="9"/>
  <c r="L37" i="9"/>
  <c r="H37" i="9"/>
  <c r="Y20" i="9"/>
  <c r="X20" i="9"/>
  <c r="T20" i="9"/>
  <c r="P20" i="9"/>
  <c r="L20" i="9"/>
  <c r="H20" i="9"/>
  <c r="Y17" i="9"/>
  <c r="X17" i="9"/>
  <c r="T17" i="9"/>
  <c r="P17" i="9"/>
  <c r="L17" i="9"/>
  <c r="H17" i="9"/>
  <c r="Y8" i="9"/>
  <c r="X8" i="9"/>
  <c r="T8" i="9"/>
  <c r="P8" i="9"/>
  <c r="L8" i="9"/>
  <c r="H8" i="9"/>
  <c r="Y38" i="9"/>
  <c r="X38" i="9"/>
  <c r="T38" i="9"/>
  <c r="P38" i="9"/>
  <c r="L38" i="9"/>
  <c r="H38" i="9"/>
  <c r="Y5" i="9"/>
  <c r="X5" i="9"/>
  <c r="T5" i="9"/>
  <c r="P5" i="9"/>
  <c r="L5" i="9"/>
  <c r="H5" i="9"/>
  <c r="Y29" i="9"/>
  <c r="X29" i="9"/>
  <c r="T29" i="9"/>
  <c r="P29" i="9"/>
  <c r="L29" i="9"/>
  <c r="H29" i="9"/>
  <c r="Y15" i="9"/>
  <c r="X15" i="9"/>
  <c r="T15" i="9"/>
  <c r="P15" i="9"/>
  <c r="L15" i="9"/>
  <c r="H15" i="9"/>
  <c r="Y23" i="9"/>
  <c r="X23" i="9"/>
  <c r="T23" i="9"/>
  <c r="P23" i="9"/>
  <c r="L23" i="9"/>
  <c r="H23" i="9"/>
  <c r="Y64" i="9"/>
  <c r="X64" i="9"/>
  <c r="T64" i="9"/>
  <c r="P64" i="9"/>
  <c r="L64" i="9"/>
  <c r="H64" i="9"/>
  <c r="Y62" i="9"/>
  <c r="X62" i="9"/>
  <c r="T62" i="9"/>
  <c r="P62" i="9"/>
  <c r="L62" i="9"/>
  <c r="H62" i="9"/>
  <c r="Y26" i="9"/>
  <c r="X26" i="9"/>
  <c r="T26" i="9"/>
  <c r="P26" i="9"/>
  <c r="L26" i="9"/>
  <c r="H26" i="9"/>
  <c r="Y58" i="9"/>
  <c r="X58" i="9"/>
  <c r="T58" i="9"/>
  <c r="P58" i="9"/>
  <c r="L58" i="9"/>
  <c r="H58" i="9"/>
  <c r="Y45" i="9"/>
  <c r="X45" i="9"/>
  <c r="T45" i="9"/>
  <c r="P45" i="9"/>
  <c r="L45" i="9"/>
  <c r="H45" i="9"/>
  <c r="Y21" i="9"/>
  <c r="X21" i="9"/>
  <c r="T21" i="9"/>
  <c r="P21" i="9"/>
  <c r="L21" i="9"/>
  <c r="H21" i="9"/>
  <c r="Y36" i="9"/>
  <c r="X36" i="9"/>
  <c r="T36" i="9"/>
  <c r="P36" i="9"/>
  <c r="L36" i="9"/>
  <c r="H36" i="9"/>
  <c r="Y13" i="9"/>
  <c r="X13" i="9"/>
  <c r="T13" i="9"/>
  <c r="P13" i="9"/>
  <c r="L13" i="9"/>
  <c r="H13" i="9"/>
  <c r="Y50" i="9"/>
  <c r="X50" i="9"/>
  <c r="T50" i="9"/>
  <c r="P50" i="9"/>
  <c r="L50" i="9"/>
  <c r="H50" i="9"/>
  <c r="Y6" i="9"/>
  <c r="X6" i="9"/>
  <c r="T6" i="9"/>
  <c r="P6" i="9"/>
  <c r="L6" i="9"/>
  <c r="H6" i="9"/>
  <c r="Y10" i="9"/>
  <c r="X10" i="9"/>
  <c r="T10" i="9"/>
  <c r="P10" i="9"/>
  <c r="L10" i="9"/>
  <c r="H10" i="9"/>
  <c r="Y49" i="9"/>
  <c r="X49" i="9"/>
  <c r="T49" i="9"/>
  <c r="P49" i="9"/>
  <c r="L49" i="9"/>
  <c r="H49" i="9"/>
  <c r="Y43" i="9"/>
  <c r="X43" i="9"/>
  <c r="T43" i="9"/>
  <c r="P43" i="9"/>
  <c r="L43" i="9"/>
  <c r="H43" i="9"/>
  <c r="Y33" i="9"/>
  <c r="X33" i="9"/>
  <c r="T33" i="9"/>
  <c r="P33" i="9"/>
  <c r="L33" i="9"/>
  <c r="H33" i="9"/>
  <c r="Y39" i="9"/>
  <c r="X39" i="9"/>
  <c r="T39" i="9"/>
  <c r="P39" i="9"/>
  <c r="L39" i="9"/>
  <c r="H39" i="9"/>
  <c r="Y44" i="9"/>
  <c r="X44" i="9"/>
  <c r="T44" i="9"/>
  <c r="P44" i="9"/>
  <c r="L44" i="9"/>
  <c r="H44" i="9"/>
  <c r="Y35" i="9"/>
  <c r="X35" i="9"/>
  <c r="T35" i="9"/>
  <c r="P35" i="9"/>
  <c r="L35" i="9"/>
  <c r="H35" i="9"/>
  <c r="Y51" i="9"/>
  <c r="X51" i="9"/>
  <c r="T51" i="9"/>
  <c r="P51" i="9"/>
  <c r="L51" i="9"/>
  <c r="H51" i="9"/>
  <c r="Y25" i="9"/>
  <c r="X25" i="9"/>
  <c r="T25" i="9"/>
  <c r="P25" i="9"/>
  <c r="L25" i="9"/>
  <c r="H25" i="9"/>
  <c r="Y42" i="9"/>
  <c r="X42" i="9"/>
  <c r="T42" i="9"/>
  <c r="P42" i="9"/>
  <c r="L42" i="9"/>
  <c r="H42" i="9"/>
  <c r="Y19" i="9"/>
  <c r="X19" i="9"/>
  <c r="T19" i="9"/>
  <c r="P19" i="9"/>
  <c r="L19" i="9"/>
  <c r="H19" i="9"/>
  <c r="Y40" i="9"/>
  <c r="X40" i="9"/>
  <c r="T40" i="9"/>
  <c r="P40" i="9"/>
  <c r="L40" i="9"/>
  <c r="H40" i="9"/>
  <c r="Y55" i="9"/>
  <c r="X55" i="9"/>
  <c r="T55" i="9"/>
  <c r="P55" i="9"/>
  <c r="L55" i="9"/>
  <c r="H55" i="9"/>
  <c r="Y7" i="9"/>
  <c r="X7" i="9"/>
  <c r="T7" i="9"/>
  <c r="P7" i="9"/>
  <c r="L7" i="9"/>
  <c r="H7" i="9"/>
  <c r="Y28" i="9"/>
  <c r="X28" i="9"/>
  <c r="T28" i="9"/>
  <c r="P28" i="9"/>
  <c r="L28" i="9"/>
  <c r="H28" i="9"/>
  <c r="Y53" i="9"/>
  <c r="X53" i="9"/>
  <c r="T53" i="9"/>
  <c r="P53" i="9"/>
  <c r="L53" i="9"/>
  <c r="H53" i="9"/>
  <c r="Y11" i="9"/>
  <c r="X11" i="9"/>
  <c r="T11" i="9"/>
  <c r="P11" i="9"/>
  <c r="L11" i="9"/>
  <c r="H11" i="9"/>
  <c r="Y34" i="9"/>
  <c r="X34" i="9"/>
  <c r="T34" i="9"/>
  <c r="P34" i="9"/>
  <c r="L34" i="9"/>
  <c r="H34" i="9"/>
  <c r="Y27" i="9"/>
  <c r="X27" i="9"/>
  <c r="T27" i="9"/>
  <c r="P27" i="9"/>
  <c r="L27" i="9"/>
  <c r="H27" i="9"/>
  <c r="Z5" i="13" l="1"/>
  <c r="Z67" i="13"/>
  <c r="Z33" i="10"/>
  <c r="Z37" i="13"/>
  <c r="Z199" i="13"/>
  <c r="Z191" i="13"/>
  <c r="Z183" i="13"/>
  <c r="Z175" i="13"/>
  <c r="Z167" i="13"/>
  <c r="Z159" i="13"/>
  <c r="Z151" i="13"/>
  <c r="Z143" i="13"/>
  <c r="Z135" i="13"/>
  <c r="Z127" i="13"/>
  <c r="Z119" i="13"/>
  <c r="Z111" i="13"/>
  <c r="Z103" i="13"/>
  <c r="Z95" i="13"/>
  <c r="Z87" i="13"/>
  <c r="Z79" i="13"/>
  <c r="Z71" i="13"/>
  <c r="Z63" i="13"/>
  <c r="Z55" i="13"/>
  <c r="Z47" i="13"/>
  <c r="Z38" i="13"/>
  <c r="Z33" i="13"/>
  <c r="Z11" i="13"/>
  <c r="Z198" i="13"/>
  <c r="Z190" i="13"/>
  <c r="Z182" i="13"/>
  <c r="Z174" i="13"/>
  <c r="Z166" i="13"/>
  <c r="Z158" i="13"/>
  <c r="Z150" i="13"/>
  <c r="Z142" i="13"/>
  <c r="Z134" i="13"/>
  <c r="Z126" i="13"/>
  <c r="Z118" i="13"/>
  <c r="Z110" i="13"/>
  <c r="Z102" i="13"/>
  <c r="Z94" i="13"/>
  <c r="Z86" i="13"/>
  <c r="Z78" i="13"/>
  <c r="Z70" i="13"/>
  <c r="Z62" i="13"/>
  <c r="Z54" i="13"/>
  <c r="Z46" i="13"/>
  <c r="Z35" i="13"/>
  <c r="Z197" i="13"/>
  <c r="Z189" i="13"/>
  <c r="Z181" i="13"/>
  <c r="Z173" i="13"/>
  <c r="Z165" i="13"/>
  <c r="Z157" i="13"/>
  <c r="Z149" i="13"/>
  <c r="Z141" i="13"/>
  <c r="Z133" i="13"/>
  <c r="Z125" i="13"/>
  <c r="Z117" i="13"/>
  <c r="Z109" i="13"/>
  <c r="Z101" i="13"/>
  <c r="Z93" i="13"/>
  <c r="Z85" i="13"/>
  <c r="Z77" i="13"/>
  <c r="Z69" i="13"/>
  <c r="Z61" i="13"/>
  <c r="Z53" i="13"/>
  <c r="Z45" i="13"/>
  <c r="Z196" i="13"/>
  <c r="Z188" i="13"/>
  <c r="Z180" i="13"/>
  <c r="Z172" i="13"/>
  <c r="Z164" i="13"/>
  <c r="Z156" i="13"/>
  <c r="Z148" i="13"/>
  <c r="Z140" i="13"/>
  <c r="Z132" i="13"/>
  <c r="Z124" i="13"/>
  <c r="Z116" i="13"/>
  <c r="Z108" i="13"/>
  <c r="Z100" i="13"/>
  <c r="Z92" i="13"/>
  <c r="Z84" i="13"/>
  <c r="Z76" i="13"/>
  <c r="Z68" i="13"/>
  <c r="Z60" i="13"/>
  <c r="Z52" i="13"/>
  <c r="Z10" i="13"/>
  <c r="Z195" i="13"/>
  <c r="Z187" i="13"/>
  <c r="Z179" i="13"/>
  <c r="Z171" i="13"/>
  <c r="Z163" i="13"/>
  <c r="Z155" i="13"/>
  <c r="Z147" i="13"/>
  <c r="Z139" i="13"/>
  <c r="Z131" i="13"/>
  <c r="Z123" i="13"/>
  <c r="Z115" i="13"/>
  <c r="Z107" i="13"/>
  <c r="Z99" i="13"/>
  <c r="Z91" i="13"/>
  <c r="Z83" i="13"/>
  <c r="Z75" i="13"/>
  <c r="Z59" i="13"/>
  <c r="Z51" i="13"/>
  <c r="Z194" i="13"/>
  <c r="Z186" i="13"/>
  <c r="Z178" i="13"/>
  <c r="Z170" i="13"/>
  <c r="Z162" i="13"/>
  <c r="Z154" i="13"/>
  <c r="Z146" i="13"/>
  <c r="Z138" i="13"/>
  <c r="Z130" i="13"/>
  <c r="Z122" i="13"/>
  <c r="Z114" i="13"/>
  <c r="Z106" i="13"/>
  <c r="Z98" i="13"/>
  <c r="Z90" i="13"/>
  <c r="Z82" i="13"/>
  <c r="Z74" i="13"/>
  <c r="Z66" i="13"/>
  <c r="Z58" i="13"/>
  <c r="Z50" i="13"/>
  <c r="Z4" i="13"/>
  <c r="Z193" i="13"/>
  <c r="Z185" i="13"/>
  <c r="Z177" i="13"/>
  <c r="Z169" i="13"/>
  <c r="Z161" i="13"/>
  <c r="Z153" i="13"/>
  <c r="Z145" i="13"/>
  <c r="Z137" i="13"/>
  <c r="Z129" i="13"/>
  <c r="Z121" i="13"/>
  <c r="Z113" i="13"/>
  <c r="Z105" i="13"/>
  <c r="Z97" i="13"/>
  <c r="Z89" i="13"/>
  <c r="Z81" i="13"/>
  <c r="Z73" i="13"/>
  <c r="Z65" i="13"/>
  <c r="Z57" i="13"/>
  <c r="Z49" i="13"/>
  <c r="Z192" i="13"/>
  <c r="Z184" i="13"/>
  <c r="Z176" i="13"/>
  <c r="Z168" i="13"/>
  <c r="Z160" i="13"/>
  <c r="Z152" i="13"/>
  <c r="Z144" i="13"/>
  <c r="Z136" i="13"/>
  <c r="Z128" i="13"/>
  <c r="Z120" i="13"/>
  <c r="Z112" i="13"/>
  <c r="Z104" i="13"/>
  <c r="Z96" i="13"/>
  <c r="Z88" i="13"/>
  <c r="Z80" i="13"/>
  <c r="Z72" i="13"/>
  <c r="Z64" i="13"/>
  <c r="Z56" i="13"/>
  <c r="Z48" i="13"/>
  <c r="Z13" i="13"/>
  <c r="Z36" i="13"/>
  <c r="Z39" i="13"/>
  <c r="Z42" i="13"/>
  <c r="Z43" i="13"/>
  <c r="Z27" i="13"/>
  <c r="Z22" i="13"/>
  <c r="Z40" i="13"/>
  <c r="Z12" i="13"/>
  <c r="Z18" i="13"/>
  <c r="Z31" i="13"/>
  <c r="Z29" i="13"/>
  <c r="Z30" i="13"/>
  <c r="Z28" i="13"/>
  <c r="Z41" i="13"/>
  <c r="Z32" i="13"/>
  <c r="Z24" i="13"/>
  <c r="Z25" i="13"/>
  <c r="Z56" i="12"/>
  <c r="Z9" i="11"/>
  <c r="Z10" i="11"/>
  <c r="Z9" i="14"/>
  <c r="Z6" i="14"/>
  <c r="Z12" i="14"/>
  <c r="Z16" i="14"/>
  <c r="Z29" i="14"/>
  <c r="Z45" i="14"/>
  <c r="Z53" i="14"/>
  <c r="Z62" i="14"/>
  <c r="Z65" i="14"/>
  <c r="Z66" i="14"/>
  <c r="Z67" i="14"/>
  <c r="Z68" i="14"/>
  <c r="Z69" i="14"/>
  <c r="Z77" i="14"/>
  <c r="Z85" i="14"/>
  <c r="Z149" i="14"/>
  <c r="Z157" i="14"/>
  <c r="Z165" i="14"/>
  <c r="Z173" i="14"/>
  <c r="Z181" i="14"/>
  <c r="Z189" i="14"/>
  <c r="Z190" i="14"/>
  <c r="Z191" i="14"/>
  <c r="Z192" i="14"/>
  <c r="Z193" i="14"/>
  <c r="Z194" i="14"/>
  <c r="Z195" i="14"/>
  <c r="Z196" i="14"/>
  <c r="Z198" i="14"/>
  <c r="Z199" i="14"/>
  <c r="Z200" i="14"/>
  <c r="Z101" i="14"/>
  <c r="Z125" i="14"/>
  <c r="Z9" i="12"/>
  <c r="Z24" i="12"/>
  <c r="Z28" i="12"/>
  <c r="Z32" i="12"/>
  <c r="Z36" i="12"/>
  <c r="Z40" i="12"/>
  <c r="Z44" i="12"/>
  <c r="Z48" i="12"/>
  <c r="Z52" i="12"/>
  <c r="Z60" i="12"/>
  <c r="Z64" i="12"/>
  <c r="Z68" i="12"/>
  <c r="Z72" i="12"/>
  <c r="Z76" i="12"/>
  <c r="Z80" i="12"/>
  <c r="Z84" i="12"/>
  <c r="Z88" i="12"/>
  <c r="Z96" i="12"/>
  <c r="Z100" i="12"/>
  <c r="Z104" i="12"/>
  <c r="Z108" i="12"/>
  <c r="Z112" i="12"/>
  <c r="Z116" i="12"/>
  <c r="Z120" i="12"/>
  <c r="Z124" i="12"/>
  <c r="Z128" i="12"/>
  <c r="Z132" i="12"/>
  <c r="Z136" i="12"/>
  <c r="Z140" i="12"/>
  <c r="Z144" i="12"/>
  <c r="Z148" i="12"/>
  <c r="Z152" i="12"/>
  <c r="Z160" i="12"/>
  <c r="Z164" i="12"/>
  <c r="Z168" i="12"/>
  <c r="Z176" i="12"/>
  <c r="Z180" i="12"/>
  <c r="Z184" i="12"/>
  <c r="Z188" i="12"/>
  <c r="Z192" i="12"/>
  <c r="Z200" i="12"/>
  <c r="Z20" i="12"/>
  <c r="Z19" i="14"/>
  <c r="Z40" i="14"/>
  <c r="Z80" i="14"/>
  <c r="Z31" i="14"/>
  <c r="Z71" i="14"/>
  <c r="Z104" i="14"/>
  <c r="Z144" i="14"/>
  <c r="Z25" i="14"/>
  <c r="Z95" i="14"/>
  <c r="Z135" i="14"/>
  <c r="Z168" i="14"/>
  <c r="Z159" i="14"/>
  <c r="Z37" i="14"/>
  <c r="Z61" i="14"/>
  <c r="Z93" i="14"/>
  <c r="Z109" i="14"/>
  <c r="Z117" i="14"/>
  <c r="Z126" i="14"/>
  <c r="Z129" i="14"/>
  <c r="Z130" i="14"/>
  <c r="Z131" i="14"/>
  <c r="Z132" i="14"/>
  <c r="Z133" i="14"/>
  <c r="Z141" i="14"/>
  <c r="Z39" i="14"/>
  <c r="Z48" i="14"/>
  <c r="Z70" i="14"/>
  <c r="Z73" i="14"/>
  <c r="Z74" i="14"/>
  <c r="Z75" i="14"/>
  <c r="Z76" i="14"/>
  <c r="Z103" i="14"/>
  <c r="Z112" i="14"/>
  <c r="Z134" i="14"/>
  <c r="Z137" i="14"/>
  <c r="Z138" i="14"/>
  <c r="Z139" i="14"/>
  <c r="Z140" i="14"/>
  <c r="Z167" i="14"/>
  <c r="Z176" i="14"/>
  <c r="Z197" i="14"/>
  <c r="Z47" i="14"/>
  <c r="Z56" i="14"/>
  <c r="Z78" i="14"/>
  <c r="Z81" i="14"/>
  <c r="Z82" i="14"/>
  <c r="Z83" i="14"/>
  <c r="Z84" i="14"/>
  <c r="Z111" i="14"/>
  <c r="Z120" i="14"/>
  <c r="Z142" i="14"/>
  <c r="Z145" i="14"/>
  <c r="Z146" i="14"/>
  <c r="Z147" i="14"/>
  <c r="Z148" i="14"/>
  <c r="Z175" i="14"/>
  <c r="Z184" i="14"/>
  <c r="Z22" i="14"/>
  <c r="Z26" i="14"/>
  <c r="Z27" i="14"/>
  <c r="Z28" i="14"/>
  <c r="Z55" i="14"/>
  <c r="Z64" i="14"/>
  <c r="Z86" i="14"/>
  <c r="Z89" i="14"/>
  <c r="Z90" i="14"/>
  <c r="Z91" i="14"/>
  <c r="Z92" i="14"/>
  <c r="Z119" i="14"/>
  <c r="Z128" i="14"/>
  <c r="Z150" i="14"/>
  <c r="Z153" i="14"/>
  <c r="Z154" i="14"/>
  <c r="Z155" i="14"/>
  <c r="Z156" i="14"/>
  <c r="Z183" i="14"/>
  <c r="Z17" i="14"/>
  <c r="Z30" i="14"/>
  <c r="Z33" i="14"/>
  <c r="Z34" i="14"/>
  <c r="Z35" i="14"/>
  <c r="Z36" i="14"/>
  <c r="Z63" i="14"/>
  <c r="Z72" i="14"/>
  <c r="Z94" i="14"/>
  <c r="Z97" i="14"/>
  <c r="Z98" i="14"/>
  <c r="Z99" i="14"/>
  <c r="Z100" i="14"/>
  <c r="Z127" i="14"/>
  <c r="Z136" i="14"/>
  <c r="Z158" i="14"/>
  <c r="Z161" i="14"/>
  <c r="Z162" i="14"/>
  <c r="Z163" i="14"/>
  <c r="Z164" i="14"/>
  <c r="Z11" i="14"/>
  <c r="Z38" i="14"/>
  <c r="Z41" i="14"/>
  <c r="Z42" i="14"/>
  <c r="Z43" i="14"/>
  <c r="Z44" i="14"/>
  <c r="Z102" i="14"/>
  <c r="Z105" i="14"/>
  <c r="Z106" i="14"/>
  <c r="Z107" i="14"/>
  <c r="Z108" i="14"/>
  <c r="Z166" i="14"/>
  <c r="Z169" i="14"/>
  <c r="Z170" i="14"/>
  <c r="Z171" i="14"/>
  <c r="Z172" i="14"/>
  <c r="Z24" i="14"/>
  <c r="Z46" i="14"/>
  <c r="Z49" i="14"/>
  <c r="Z50" i="14"/>
  <c r="Z51" i="14"/>
  <c r="Z52" i="14"/>
  <c r="Z79" i="14"/>
  <c r="Z88" i="14"/>
  <c r="Z110" i="14"/>
  <c r="Z113" i="14"/>
  <c r="Z114" i="14"/>
  <c r="Z115" i="14"/>
  <c r="Z116" i="14"/>
  <c r="Z143" i="14"/>
  <c r="Z152" i="14"/>
  <c r="Z174" i="14"/>
  <c r="Z177" i="14"/>
  <c r="Z178" i="14"/>
  <c r="Z179" i="14"/>
  <c r="Z180" i="14"/>
  <c r="Z23" i="14"/>
  <c r="Z32" i="14"/>
  <c r="Z54" i="14"/>
  <c r="Z57" i="14"/>
  <c r="Z58" i="14"/>
  <c r="Z59" i="14"/>
  <c r="Z60" i="14"/>
  <c r="Z87" i="14"/>
  <c r="Z96" i="14"/>
  <c r="Z118" i="14"/>
  <c r="Z121" i="14"/>
  <c r="Z122" i="14"/>
  <c r="Z123" i="14"/>
  <c r="Z124" i="14"/>
  <c r="Z151" i="14"/>
  <c r="Z160" i="14"/>
  <c r="Z182" i="14"/>
  <c r="Z185" i="14"/>
  <c r="Z186" i="14"/>
  <c r="Z187" i="14"/>
  <c r="Z188" i="14"/>
  <c r="Z8" i="14"/>
  <c r="Z4" i="14"/>
  <c r="Z18" i="14"/>
  <c r="Z14" i="14"/>
  <c r="Z20" i="14"/>
  <c r="Z10" i="14"/>
  <c r="Z13" i="14"/>
  <c r="Z15" i="14"/>
  <c r="Z7" i="14"/>
  <c r="Z21" i="14"/>
  <c r="Z5" i="14"/>
  <c r="Z92" i="12"/>
  <c r="Z14" i="13"/>
  <c r="Z9" i="13"/>
  <c r="Z6" i="12"/>
  <c r="Z21" i="12"/>
  <c r="Z25" i="12"/>
  <c r="Z29" i="12"/>
  <c r="Z33" i="12"/>
  <c r="Z37" i="12"/>
  <c r="Z41" i="12"/>
  <c r="Z45" i="12"/>
  <c r="Z49" i="12"/>
  <c r="Z53" i="12"/>
  <c r="Z57" i="12"/>
  <c r="Z61" i="12"/>
  <c r="Z65" i="12"/>
  <c r="Z69" i="12"/>
  <c r="Z73" i="12"/>
  <c r="Z77" i="12"/>
  <c r="Z81" i="12"/>
  <c r="Z85" i="12"/>
  <c r="Z89" i="12"/>
  <c r="Z93" i="12"/>
  <c r="Z97" i="12"/>
  <c r="Z101" i="12"/>
  <c r="Z105" i="12"/>
  <c r="Z109" i="12"/>
  <c r="Z113" i="12"/>
  <c r="Z117" i="12"/>
  <c r="Z121" i="12"/>
  <c r="Z125" i="12"/>
  <c r="Z129" i="12"/>
  <c r="Z133" i="12"/>
  <c r="Z137" i="12"/>
  <c r="Z141" i="12"/>
  <c r="Z145" i="12"/>
  <c r="Z149" i="12"/>
  <c r="Z153" i="12"/>
  <c r="Z157" i="12"/>
  <c r="Z161" i="12"/>
  <c r="Z165" i="12"/>
  <c r="Z169" i="12"/>
  <c r="Z173" i="12"/>
  <c r="Z177" i="12"/>
  <c r="Z181" i="12"/>
  <c r="Z185" i="12"/>
  <c r="Z189" i="12"/>
  <c r="Z193" i="12"/>
  <c r="Z197" i="12"/>
  <c r="Z156" i="12"/>
  <c r="Z172" i="12"/>
  <c r="Z196" i="12"/>
  <c r="Z11" i="12"/>
  <c r="Z10" i="12"/>
  <c r="Z23" i="12"/>
  <c r="Z27" i="12"/>
  <c r="Z31" i="12"/>
  <c r="Z35" i="12"/>
  <c r="Z39" i="12"/>
  <c r="Z43" i="12"/>
  <c r="Z47" i="12"/>
  <c r="Z51" i="12"/>
  <c r="Z55" i="12"/>
  <c r="Z59" i="12"/>
  <c r="Z63" i="12"/>
  <c r="Z67" i="12"/>
  <c r="Z71" i="12"/>
  <c r="Z75" i="12"/>
  <c r="Z79" i="12"/>
  <c r="Z83" i="12"/>
  <c r="Z87" i="12"/>
  <c r="Z91" i="12"/>
  <c r="Z95" i="12"/>
  <c r="Z99" i="12"/>
  <c r="Z103" i="12"/>
  <c r="Z107" i="12"/>
  <c r="Z111" i="12"/>
  <c r="Z115" i="12"/>
  <c r="Z119" i="12"/>
  <c r="Z123" i="12"/>
  <c r="Z127" i="12"/>
  <c r="Z131" i="12"/>
  <c r="Z135" i="12"/>
  <c r="Z139" i="12"/>
  <c r="Z143" i="12"/>
  <c r="Z147" i="12"/>
  <c r="Z151" i="12"/>
  <c r="Z155" i="12"/>
  <c r="Z159" i="12"/>
  <c r="Z163" i="12"/>
  <c r="Z167" i="12"/>
  <c r="Z171" i="12"/>
  <c r="Z175" i="12"/>
  <c r="Z179" i="12"/>
  <c r="Z183" i="12"/>
  <c r="Z187" i="12"/>
  <c r="Z191" i="12"/>
  <c r="Z195" i="12"/>
  <c r="Z199" i="12"/>
  <c r="Z8" i="12"/>
  <c r="Z22" i="12"/>
  <c r="Z26" i="12"/>
  <c r="Z30" i="12"/>
  <c r="Z34" i="12"/>
  <c r="Z38" i="12"/>
  <c r="Z42" i="12"/>
  <c r="Z46" i="12"/>
  <c r="Z50" i="12"/>
  <c r="Z54" i="12"/>
  <c r="Z58" i="12"/>
  <c r="Z62" i="12"/>
  <c r="Z66" i="12"/>
  <c r="Z70" i="12"/>
  <c r="Z74" i="12"/>
  <c r="Z78" i="12"/>
  <c r="Z82" i="12"/>
  <c r="Z86" i="12"/>
  <c r="Z90" i="12"/>
  <c r="Z94" i="12"/>
  <c r="Z98" i="12"/>
  <c r="Z102" i="12"/>
  <c r="Z106" i="12"/>
  <c r="Z110" i="12"/>
  <c r="Z114" i="12"/>
  <c r="Z118" i="12"/>
  <c r="Z122" i="12"/>
  <c r="Z126" i="12"/>
  <c r="Z130" i="12"/>
  <c r="Z134" i="12"/>
  <c r="Z138" i="12"/>
  <c r="Z142" i="12"/>
  <c r="Z146" i="12"/>
  <c r="Z150" i="12"/>
  <c r="Z154" i="12"/>
  <c r="Z158" i="12"/>
  <c r="Z162" i="12"/>
  <c r="Z166" i="12"/>
  <c r="Z170" i="12"/>
  <c r="Z174" i="12"/>
  <c r="Z178" i="12"/>
  <c r="Z182" i="12"/>
  <c r="Z186" i="12"/>
  <c r="Z190" i="12"/>
  <c r="Z194" i="12"/>
  <c r="Z198" i="12"/>
  <c r="Z41" i="11"/>
  <c r="Z45" i="11"/>
  <c r="Z49" i="11"/>
  <c r="Z53" i="11"/>
  <c r="Z57" i="11"/>
  <c r="Z61" i="11"/>
  <c r="Z65" i="11"/>
  <c r="Z69" i="11"/>
  <c r="Z73" i="11"/>
  <c r="Z21" i="11"/>
  <c r="Z4" i="11"/>
  <c r="Z8" i="11"/>
  <c r="Z17" i="11"/>
  <c r="Z30" i="11"/>
  <c r="Z42" i="11"/>
  <c r="Z46" i="11"/>
  <c r="Z50" i="11"/>
  <c r="Z54" i="11"/>
  <c r="Z58" i="11"/>
  <c r="Z62" i="11"/>
  <c r="Z66" i="11"/>
  <c r="Z70" i="11"/>
  <c r="Z74" i="11"/>
  <c r="Z78" i="11"/>
  <c r="Z82" i="11"/>
  <c r="Z86" i="11"/>
  <c r="Z90" i="11"/>
  <c r="Z94" i="11"/>
  <c r="Z98" i="11"/>
  <c r="Z102" i="11"/>
  <c r="Z106" i="11"/>
  <c r="Z110" i="11"/>
  <c r="Z114" i="11"/>
  <c r="Z118" i="11"/>
  <c r="Z122" i="11"/>
  <c r="Z126" i="11"/>
  <c r="Z130" i="11"/>
  <c r="Z134" i="11"/>
  <c r="Z138" i="11"/>
  <c r="Z142" i="11"/>
  <c r="Z146" i="11"/>
  <c r="Z150" i="11"/>
  <c r="Z154" i="11"/>
  <c r="Z158" i="11"/>
  <c r="Z162" i="11"/>
  <c r="Z166" i="11"/>
  <c r="Z170" i="11"/>
  <c r="Z174" i="11"/>
  <c r="Z178" i="11"/>
  <c r="Z182" i="11"/>
  <c r="Z186" i="11"/>
  <c r="Z190" i="11"/>
  <c r="Z194" i="11"/>
  <c r="Z198" i="11"/>
  <c r="Z77" i="11"/>
  <c r="Z81" i="11"/>
  <c r="Z85" i="11"/>
  <c r="Z89" i="11"/>
  <c r="Z93" i="11"/>
  <c r="Z97" i="11"/>
  <c r="Z101" i="11"/>
  <c r="Z105" i="11"/>
  <c r="Z109" i="11"/>
  <c r="Z113" i="11"/>
  <c r="Z117" i="11"/>
  <c r="Z121" i="11"/>
  <c r="Z125" i="11"/>
  <c r="Z129" i="11"/>
  <c r="Z133" i="11"/>
  <c r="Z137" i="11"/>
  <c r="Z141" i="11"/>
  <c r="Z145" i="11"/>
  <c r="Z149" i="11"/>
  <c r="Z153" i="11"/>
  <c r="Z157" i="11"/>
  <c r="Z161" i="11"/>
  <c r="Z165" i="11"/>
  <c r="Z169" i="11"/>
  <c r="Z173" i="11"/>
  <c r="Z177" i="11"/>
  <c r="Z181" i="11"/>
  <c r="Z185" i="11"/>
  <c r="Z189" i="11"/>
  <c r="Z193" i="11"/>
  <c r="Z197" i="11"/>
  <c r="Z19" i="11"/>
  <c r="Z40" i="11"/>
  <c r="Z48" i="11"/>
  <c r="Z56" i="11"/>
  <c r="Z64" i="11"/>
  <c r="Z72" i="11"/>
  <c r="Z80" i="11"/>
  <c r="Z88" i="11"/>
  <c r="Z96" i="11"/>
  <c r="Z104" i="11"/>
  <c r="Z112" i="11"/>
  <c r="Z120" i="11"/>
  <c r="Z128" i="11"/>
  <c r="Z136" i="11"/>
  <c r="Z144" i="11"/>
  <c r="Z152" i="11"/>
  <c r="Z160" i="11"/>
  <c r="Z168" i="11"/>
  <c r="Z176" i="11"/>
  <c r="Z184" i="11"/>
  <c r="Z192" i="11"/>
  <c r="Z200" i="11"/>
  <c r="Z13" i="11"/>
  <c r="Z18" i="11"/>
  <c r="Z44" i="11"/>
  <c r="Z52" i="11"/>
  <c r="Z60" i="11"/>
  <c r="Z68" i="11"/>
  <c r="Z76" i="11"/>
  <c r="Z84" i="11"/>
  <c r="Z92" i="11"/>
  <c r="Z100" i="11"/>
  <c r="Z108" i="11"/>
  <c r="Z116" i="11"/>
  <c r="Z124" i="11"/>
  <c r="Z132" i="11"/>
  <c r="Z140" i="11"/>
  <c r="Z148" i="11"/>
  <c r="Z156" i="11"/>
  <c r="Z164" i="11"/>
  <c r="Z172" i="11"/>
  <c r="Z180" i="11"/>
  <c r="Z188" i="11"/>
  <c r="Z196" i="11"/>
  <c r="Z20" i="11"/>
  <c r="Z5" i="11"/>
  <c r="Z14" i="11"/>
  <c r="Z29" i="11"/>
  <c r="Z43" i="11"/>
  <c r="Z47" i="11"/>
  <c r="Z51" i="11"/>
  <c r="Z55" i="11"/>
  <c r="Z59" i="11"/>
  <c r="Z63" i="11"/>
  <c r="Z67" i="11"/>
  <c r="Z71" i="11"/>
  <c r="Z75" i="11"/>
  <c r="Z79" i="11"/>
  <c r="Z83" i="11"/>
  <c r="Z87" i="11"/>
  <c r="Z91" i="11"/>
  <c r="Z95" i="11"/>
  <c r="Z99" i="11"/>
  <c r="Z103" i="11"/>
  <c r="Z107" i="11"/>
  <c r="Z111" i="11"/>
  <c r="Z115" i="11"/>
  <c r="Z119" i="11"/>
  <c r="Z123" i="11"/>
  <c r="Z127" i="11"/>
  <c r="Z131" i="11"/>
  <c r="Z135" i="11"/>
  <c r="Z139" i="11"/>
  <c r="Z143" i="11"/>
  <c r="Z147" i="11"/>
  <c r="Z151" i="11"/>
  <c r="Z155" i="11"/>
  <c r="Z159" i="11"/>
  <c r="Z163" i="11"/>
  <c r="Z167" i="11"/>
  <c r="Z171" i="11"/>
  <c r="Z175" i="11"/>
  <c r="Z179" i="11"/>
  <c r="Z183" i="11"/>
  <c r="Z187" i="11"/>
  <c r="Z191" i="11"/>
  <c r="Z195" i="11"/>
  <c r="Z199" i="11"/>
  <c r="Z17" i="13"/>
  <c r="Z44" i="13"/>
  <c r="Z16" i="13"/>
  <c r="Z20" i="13"/>
  <c r="Z8" i="13"/>
  <c r="Z34" i="13"/>
  <c r="Z23" i="13"/>
  <c r="Z6" i="13"/>
  <c r="Z26" i="13"/>
  <c r="Z19" i="13"/>
  <c r="Z15" i="13"/>
  <c r="Z21" i="13"/>
  <c r="Z7" i="13"/>
  <c r="Z56" i="10"/>
  <c r="Z50" i="10"/>
  <c r="Z31" i="10"/>
  <c r="Z32" i="10"/>
  <c r="Z58" i="10"/>
  <c r="Z66" i="10"/>
  <c r="Z74" i="10"/>
  <c r="Z130" i="10"/>
  <c r="Z138" i="10"/>
  <c r="Z146" i="10"/>
  <c r="Z178" i="10"/>
  <c r="Z186" i="10"/>
  <c r="Z194" i="10"/>
  <c r="Z82" i="10"/>
  <c r="Z90" i="10"/>
  <c r="Z98" i="10"/>
  <c r="Z106" i="10"/>
  <c r="Z114" i="10"/>
  <c r="Z122" i="10"/>
  <c r="Z154" i="10"/>
  <c r="Z162" i="10"/>
  <c r="Z170" i="10"/>
  <c r="Z26" i="10"/>
  <c r="Z35" i="10"/>
  <c r="Z41" i="10"/>
  <c r="Z38" i="10"/>
  <c r="Z44" i="10"/>
  <c r="Z16" i="10"/>
  <c r="Z6" i="10"/>
  <c r="Z11" i="10"/>
  <c r="Z59" i="10"/>
  <c r="Z63" i="10"/>
  <c r="Z67" i="10"/>
  <c r="Z71" i="10"/>
  <c r="Z75" i="10"/>
  <c r="Z79" i="10"/>
  <c r="Z83" i="10"/>
  <c r="Z87" i="10"/>
  <c r="Z91" i="10"/>
  <c r="Z95" i="10"/>
  <c r="Z99" i="10"/>
  <c r="Z103" i="10"/>
  <c r="Z107" i="10"/>
  <c r="Z111" i="10"/>
  <c r="Z115" i="10"/>
  <c r="Z119" i="10"/>
  <c r="Z123" i="10"/>
  <c r="Z127" i="10"/>
  <c r="Z131" i="10"/>
  <c r="Z135" i="10"/>
  <c r="Z139" i="10"/>
  <c r="Z143" i="10"/>
  <c r="Z147" i="10"/>
  <c r="Z151" i="10"/>
  <c r="Z155" i="10"/>
  <c r="Z159" i="10"/>
  <c r="Z163" i="10"/>
  <c r="Z167" i="10"/>
  <c r="Z171" i="10"/>
  <c r="Z175" i="10"/>
  <c r="Z179" i="10"/>
  <c r="Z183" i="10"/>
  <c r="Z187" i="10"/>
  <c r="Z191" i="10"/>
  <c r="Z195" i="10"/>
  <c r="Z25" i="10"/>
  <c r="Z30" i="10"/>
  <c r="Z18" i="10"/>
  <c r="Z62" i="10"/>
  <c r="Z70" i="10"/>
  <c r="Z78" i="10"/>
  <c r="Z86" i="10"/>
  <c r="Z94" i="10"/>
  <c r="Z102" i="10"/>
  <c r="Z110" i="10"/>
  <c r="Z118" i="10"/>
  <c r="Z126" i="10"/>
  <c r="Z134" i="10"/>
  <c r="Z142" i="10"/>
  <c r="Z150" i="10"/>
  <c r="Z158" i="10"/>
  <c r="Z166" i="10"/>
  <c r="Z174" i="10"/>
  <c r="Z182" i="10"/>
  <c r="Z190" i="10"/>
  <c r="Z7" i="10"/>
  <c r="Z45" i="10"/>
  <c r="Z52" i="10"/>
  <c r="Z42" i="10"/>
  <c r="Z37" i="10"/>
  <c r="Z22" i="10"/>
  <c r="Z15" i="10"/>
  <c r="Z54" i="10"/>
  <c r="Z57" i="10"/>
  <c r="Z61" i="10"/>
  <c r="Z65" i="10"/>
  <c r="Z69" i="10"/>
  <c r="Z73" i="10"/>
  <c r="Z77" i="10"/>
  <c r="Z81" i="10"/>
  <c r="Z85" i="10"/>
  <c r="Z89" i="10"/>
  <c r="Z93" i="10"/>
  <c r="Z97" i="10"/>
  <c r="Z101" i="10"/>
  <c r="Z105" i="10"/>
  <c r="Z109" i="10"/>
  <c r="Z113" i="10"/>
  <c r="Z117" i="10"/>
  <c r="Z121" i="10"/>
  <c r="Z125" i="10"/>
  <c r="Z129" i="10"/>
  <c r="Z133" i="10"/>
  <c r="Z137" i="10"/>
  <c r="Z141" i="10"/>
  <c r="Z145" i="10"/>
  <c r="Z149" i="10"/>
  <c r="Z153" i="10"/>
  <c r="Z157" i="10"/>
  <c r="Z161" i="10"/>
  <c r="Z165" i="10"/>
  <c r="Z169" i="10"/>
  <c r="Z173" i="10"/>
  <c r="Z177" i="10"/>
  <c r="Z181" i="10"/>
  <c r="Z185" i="10"/>
  <c r="Z189" i="10"/>
  <c r="Z193" i="10"/>
  <c r="Z51" i="10"/>
  <c r="Z23" i="10"/>
  <c r="Z28" i="10"/>
  <c r="Z19" i="10"/>
  <c r="Z47" i="10"/>
  <c r="Z48" i="10"/>
  <c r="Z21" i="10"/>
  <c r="Z36" i="10"/>
  <c r="Z60" i="10"/>
  <c r="Z64" i="10"/>
  <c r="Z68" i="10"/>
  <c r="Z72" i="10"/>
  <c r="Z76" i="10"/>
  <c r="Z80" i="10"/>
  <c r="Z84" i="10"/>
  <c r="Z88" i="10"/>
  <c r="Z92" i="10"/>
  <c r="Z96" i="10"/>
  <c r="Z100" i="10"/>
  <c r="Z104" i="10"/>
  <c r="Z108" i="10"/>
  <c r="Z112" i="10"/>
  <c r="Z116" i="10"/>
  <c r="Z120" i="10"/>
  <c r="Z124" i="10"/>
  <c r="Z128" i="10"/>
  <c r="Z132" i="10"/>
  <c r="Z136" i="10"/>
  <c r="Z140" i="10"/>
  <c r="Z144" i="10"/>
  <c r="Z148" i="10"/>
  <c r="Z152" i="10"/>
  <c r="Z156" i="10"/>
  <c r="Z160" i="10"/>
  <c r="Z164" i="10"/>
  <c r="Z168" i="10"/>
  <c r="Z172" i="10"/>
  <c r="Z176" i="10"/>
  <c r="Z180" i="10"/>
  <c r="Z184" i="10"/>
  <c r="Z188" i="10"/>
  <c r="Z192" i="10"/>
  <c r="Z24" i="10"/>
  <c r="Z10" i="10"/>
  <c r="Z9" i="10"/>
  <c r="Z27" i="10"/>
  <c r="Z39" i="10"/>
  <c r="Z55" i="10"/>
  <c r="Z43" i="10"/>
  <c r="Z13" i="10"/>
  <c r="Z14" i="10"/>
  <c r="Z8" i="10"/>
  <c r="Z12" i="10"/>
  <c r="Z20" i="10"/>
  <c r="Z46" i="10"/>
  <c r="Z17" i="10"/>
  <c r="Z4" i="10"/>
  <c r="Z53" i="10"/>
  <c r="Z5" i="10"/>
  <c r="Z29" i="10"/>
  <c r="Z40" i="10"/>
  <c r="Z49" i="10"/>
  <c r="Z34" i="10"/>
  <c r="Z5" i="12"/>
  <c r="Z12" i="12"/>
  <c r="Z17" i="12"/>
  <c r="Z4" i="12"/>
  <c r="Z7" i="12"/>
  <c r="Z14" i="12"/>
  <c r="Z13" i="12"/>
  <c r="Z18" i="12"/>
  <c r="Z16" i="12"/>
  <c r="Z19" i="12"/>
  <c r="Z15" i="12"/>
  <c r="Z31" i="11"/>
  <c r="Z23" i="11"/>
  <c r="Z34" i="11"/>
  <c r="Z27" i="11"/>
  <c r="Z28" i="11"/>
  <c r="Z24" i="11"/>
  <c r="Z35" i="11"/>
  <c r="Z38" i="11"/>
  <c r="Z22" i="11"/>
  <c r="Z25" i="11"/>
  <c r="Z39" i="11"/>
  <c r="Z37" i="11"/>
  <c r="Z11" i="11"/>
  <c r="Z15" i="11"/>
  <c r="Z6" i="11"/>
  <c r="Z36" i="11"/>
  <c r="Z33" i="11"/>
  <c r="Z7" i="11"/>
  <c r="Z32" i="11"/>
  <c r="Z26" i="11"/>
  <c r="Z12" i="11"/>
  <c r="Z16" i="11"/>
  <c r="Z35" i="9"/>
  <c r="Z43" i="9"/>
  <c r="Z45" i="9"/>
  <c r="Z64" i="9"/>
  <c r="Z5" i="9"/>
  <c r="Z20" i="9"/>
  <c r="Z22" i="9"/>
  <c r="Z66" i="9"/>
  <c r="Z61" i="9"/>
  <c r="Z72" i="9"/>
  <c r="Z76" i="9"/>
  <c r="Z80" i="9"/>
  <c r="Z84" i="9"/>
  <c r="Z88" i="9"/>
  <c r="Z92" i="9"/>
  <c r="Z96" i="9"/>
  <c r="Z100" i="9"/>
  <c r="Z104" i="9"/>
  <c r="Z108" i="9"/>
  <c r="Z112" i="9"/>
  <c r="Z116" i="9"/>
  <c r="Z120" i="9"/>
  <c r="Z124" i="9"/>
  <c r="Z128" i="9"/>
  <c r="Z152" i="9"/>
  <c r="Z156" i="9"/>
  <c r="Z160" i="9"/>
  <c r="Z164" i="9"/>
  <c r="Z168" i="9"/>
  <c r="Z172" i="9"/>
  <c r="Z176" i="9"/>
  <c r="Z180" i="9"/>
  <c r="Z184" i="9"/>
  <c r="Z188" i="9"/>
  <c r="Z192" i="9"/>
  <c r="Z200" i="9"/>
  <c r="Z53" i="9"/>
  <c r="Z44" i="9"/>
  <c r="Z37" i="9"/>
  <c r="Z4" i="9"/>
  <c r="Z56" i="9"/>
  <c r="Z69" i="9"/>
  <c r="Z73" i="9"/>
  <c r="Z81" i="9"/>
  <c r="Z89" i="9"/>
  <c r="Z97" i="9"/>
  <c r="Z105" i="9"/>
  <c r="Z113" i="9"/>
  <c r="Z121" i="9"/>
  <c r="Z129" i="9"/>
  <c r="Z137" i="9"/>
  <c r="Z145" i="9"/>
  <c r="Z153" i="9"/>
  <c r="Z161" i="9"/>
  <c r="Z169" i="9"/>
  <c r="Z177" i="9"/>
  <c r="Z185" i="9"/>
  <c r="Z193" i="9"/>
  <c r="Z132" i="9"/>
  <c r="Z136" i="9"/>
  <c r="Z140" i="9"/>
  <c r="Z144" i="9"/>
  <c r="Z148" i="9"/>
  <c r="Z196" i="9"/>
  <c r="Z19" i="9"/>
  <c r="Z42" i="9"/>
  <c r="Z49" i="9"/>
  <c r="Z63" i="9"/>
  <c r="Z77" i="9"/>
  <c r="Z85" i="9"/>
  <c r="Z93" i="9"/>
  <c r="Z101" i="9"/>
  <c r="Z109" i="9"/>
  <c r="Z117" i="9"/>
  <c r="Z125" i="9"/>
  <c r="Z133" i="9"/>
  <c r="Z141" i="9"/>
  <c r="Z149" i="9"/>
  <c r="Z157" i="9"/>
  <c r="Z165" i="9"/>
  <c r="Z173" i="9"/>
  <c r="Z181" i="9"/>
  <c r="Z189" i="9"/>
  <c r="Z197" i="9"/>
  <c r="Z6" i="9"/>
  <c r="Z21" i="9"/>
  <c r="Z9" i="9"/>
  <c r="Z70" i="9"/>
  <c r="Z24" i="9"/>
  <c r="Z71" i="9"/>
  <c r="Z75" i="9"/>
  <c r="Z79" i="9"/>
  <c r="Z83" i="9"/>
  <c r="Z87" i="9"/>
  <c r="Z91" i="9"/>
  <c r="Z95" i="9"/>
  <c r="Z99" i="9"/>
  <c r="Z103" i="9"/>
  <c r="Z107" i="9"/>
  <c r="Z111" i="9"/>
  <c r="Z115" i="9"/>
  <c r="Z119" i="9"/>
  <c r="Z123" i="9"/>
  <c r="Z127" i="9"/>
  <c r="Z131" i="9"/>
  <c r="Z135" i="9"/>
  <c r="Z139" i="9"/>
  <c r="Z143" i="9"/>
  <c r="Z147" i="9"/>
  <c r="Z151" i="9"/>
  <c r="Z155" i="9"/>
  <c r="Z159" i="9"/>
  <c r="Z163" i="9"/>
  <c r="Z167" i="9"/>
  <c r="Z171" i="9"/>
  <c r="Z175" i="9"/>
  <c r="Z179" i="9"/>
  <c r="Z183" i="9"/>
  <c r="Z187" i="9"/>
  <c r="Z191" i="9"/>
  <c r="Z195" i="9"/>
  <c r="Z199" i="9"/>
  <c r="Z55" i="9"/>
  <c r="Z10" i="9"/>
  <c r="Z36" i="9"/>
  <c r="Z26" i="9"/>
  <c r="Z8" i="9"/>
  <c r="Z47" i="9"/>
  <c r="Z41" i="9"/>
  <c r="Z68" i="9"/>
  <c r="Z32" i="9"/>
  <c r="Z60" i="9"/>
  <c r="Z48" i="9"/>
  <c r="Z74" i="9"/>
  <c r="Z78" i="9"/>
  <c r="Z82" i="9"/>
  <c r="Z86" i="9"/>
  <c r="Z90" i="9"/>
  <c r="Z94" i="9"/>
  <c r="Z98" i="9"/>
  <c r="Z102" i="9"/>
  <c r="Z106" i="9"/>
  <c r="Z110" i="9"/>
  <c r="Z114" i="9"/>
  <c r="Z118" i="9"/>
  <c r="Z122" i="9"/>
  <c r="Z126" i="9"/>
  <c r="Z130" i="9"/>
  <c r="Z134" i="9"/>
  <c r="Z138" i="9"/>
  <c r="Z142" i="9"/>
  <c r="Z146" i="9"/>
  <c r="Z150" i="9"/>
  <c r="Z154" i="9"/>
  <c r="Z158" i="9"/>
  <c r="Z162" i="9"/>
  <c r="Z166" i="9"/>
  <c r="Z170" i="9"/>
  <c r="Z174" i="9"/>
  <c r="Z178" i="9"/>
  <c r="Z182" i="9"/>
  <c r="Z186" i="9"/>
  <c r="Z190" i="9"/>
  <c r="Z194" i="9"/>
  <c r="Z198" i="9"/>
  <c r="Z14" i="9"/>
  <c r="Z52" i="9"/>
  <c r="Z17" i="9"/>
  <c r="Z25" i="9"/>
  <c r="Z58" i="9"/>
  <c r="Z11" i="9"/>
  <c r="Z40" i="9"/>
  <c r="Z30" i="9"/>
  <c r="Z15" i="9"/>
  <c r="Z12" i="9"/>
  <c r="Z13" i="9"/>
  <c r="Z33" i="9"/>
  <c r="Z65" i="9"/>
  <c r="Z34" i="9"/>
  <c r="Z59" i="9"/>
  <c r="Z67" i="9"/>
  <c r="Z16" i="9"/>
  <c r="Z38" i="9"/>
  <c r="Z57" i="9"/>
  <c r="Z29" i="9"/>
  <c r="Z7" i="9"/>
  <c r="Z27" i="9"/>
  <c r="Z31" i="9"/>
  <c r="Z28" i="9"/>
  <c r="Z18" i="9"/>
  <c r="Z50" i="9"/>
  <c r="Z51" i="9"/>
  <c r="Z54" i="9"/>
  <c r="Z46" i="9"/>
  <c r="Z62" i="9"/>
  <c r="Z39" i="9"/>
  <c r="Z23" i="9"/>
</calcChain>
</file>

<file path=xl/sharedStrings.xml><?xml version="1.0" encoding="utf-8"?>
<sst xmlns="http://schemas.openxmlformats.org/spreadsheetml/2006/main" count="1227" uniqueCount="456">
  <si>
    <t>Mjesto</t>
  </si>
  <si>
    <t>UKUPNI PROSJEK</t>
  </si>
  <si>
    <t>Sudac 1
Vanjski izgled</t>
  </si>
  <si>
    <t>Sudac 1
Prerez</t>
  </si>
  <si>
    <t>Sudac 1
Miris</t>
  </si>
  <si>
    <t>Sudac 1
Prosjek</t>
  </si>
  <si>
    <t>Sudac 2
Vanjski izgled</t>
  </si>
  <si>
    <t>Sudac 2
Prerez</t>
  </si>
  <si>
    <t>Sudac 2
Miris</t>
  </si>
  <si>
    <t>Sudac 2
Prosjek</t>
  </si>
  <si>
    <t>Sudac 3
Vanjski izgled</t>
  </si>
  <si>
    <t>Sudac 3
Prerez</t>
  </si>
  <si>
    <t>Sudac 3
Miris</t>
  </si>
  <si>
    <t>Sudac 3
Prosjek</t>
  </si>
  <si>
    <t>Sudac 4
Vanjski izgled</t>
  </si>
  <si>
    <t>Sudac 4
Prerez</t>
  </si>
  <si>
    <t>Sudac 4
Miris</t>
  </si>
  <si>
    <t>Sudac 4
Prosjek</t>
  </si>
  <si>
    <t>Sudac 5
Vanjski izgled</t>
  </si>
  <si>
    <t>Sudac 5
Prerez</t>
  </si>
  <si>
    <t>Sudac 5
Miris</t>
  </si>
  <si>
    <t>Sudac 5
Prosjek</t>
  </si>
  <si>
    <t>Sudac 6
Prosjek</t>
  </si>
  <si>
    <t>Šifra uzorka</t>
  </si>
  <si>
    <t>Redni broj natjecatelja</t>
  </si>
  <si>
    <t>Ime i prezime</t>
  </si>
  <si>
    <t>KATEGORIJA: Duvanjska kobasica sa PO</t>
  </si>
  <si>
    <t>KATEGORIJA: Duvanjska kobasica sa UO</t>
  </si>
  <si>
    <t>KATEGORIJA: Salame</t>
  </si>
  <si>
    <t>Podkategorija</t>
  </si>
  <si>
    <t>POPIS SUDIONIKA 6. MEĐUNARODNE KOBASICIJADE</t>
  </si>
  <si>
    <t>A006</t>
  </si>
  <si>
    <t>A003</t>
  </si>
  <si>
    <t>A045</t>
  </si>
  <si>
    <t>A120</t>
  </si>
  <si>
    <t>A062</t>
  </si>
  <si>
    <t>A021</t>
  </si>
  <si>
    <t>A030</t>
  </si>
  <si>
    <t>A078</t>
  </si>
  <si>
    <t>A082</t>
  </si>
  <si>
    <t>A106</t>
  </si>
  <si>
    <t>A051</t>
  </si>
  <si>
    <t>A018</t>
  </si>
  <si>
    <t>A028</t>
  </si>
  <si>
    <t>A104</t>
  </si>
  <si>
    <t>A107</t>
  </si>
  <si>
    <t>A052</t>
  </si>
  <si>
    <t>A102</t>
  </si>
  <si>
    <t>A083</t>
  </si>
  <si>
    <t>A025</t>
  </si>
  <si>
    <t>A085</t>
  </si>
  <si>
    <t>A113</t>
  </si>
  <si>
    <t>A086</t>
  </si>
  <si>
    <t>A071</t>
  </si>
  <si>
    <t>A029</t>
  </si>
  <si>
    <t>A024</t>
  </si>
  <si>
    <t>A072</t>
  </si>
  <si>
    <t>A094</t>
  </si>
  <si>
    <t>A080</t>
  </si>
  <si>
    <t>A079</t>
  </si>
  <si>
    <t>A042</t>
  </si>
  <si>
    <t>A092</t>
  </si>
  <si>
    <t>A039</t>
  </si>
  <si>
    <t>A059</t>
  </si>
  <si>
    <t>A065</t>
  </si>
  <si>
    <t>A100</t>
  </si>
  <si>
    <t>A012</t>
  </si>
  <si>
    <t>A074</t>
  </si>
  <si>
    <t>A073</t>
  </si>
  <si>
    <t>A058</t>
  </si>
  <si>
    <t>A033</t>
  </si>
  <si>
    <t>A053</t>
  </si>
  <si>
    <t>A057</t>
  </si>
  <si>
    <t>A007</t>
  </si>
  <si>
    <t>A095</t>
  </si>
  <si>
    <t>A032</t>
  </si>
  <si>
    <t>A101</t>
  </si>
  <si>
    <t>A070</t>
  </si>
  <si>
    <t>A114</t>
  </si>
  <si>
    <t>A038</t>
  </si>
  <si>
    <t>A096</t>
  </si>
  <si>
    <t>A008</t>
  </si>
  <si>
    <t>A016</t>
  </si>
  <si>
    <t>A091</t>
  </si>
  <si>
    <t>A037</t>
  </si>
  <si>
    <t>A112</t>
  </si>
  <si>
    <t>A060</t>
  </si>
  <si>
    <t>A099</t>
  </si>
  <si>
    <t>A116</t>
  </si>
  <si>
    <t>A069</t>
  </si>
  <si>
    <t>A011</t>
  </si>
  <si>
    <t>A066</t>
  </si>
  <si>
    <t>A050</t>
  </si>
  <si>
    <t>A111</t>
  </si>
  <si>
    <t>A090</t>
  </si>
  <si>
    <t>A103</t>
  </si>
  <si>
    <t>A049</t>
  </si>
  <si>
    <t>B065</t>
  </si>
  <si>
    <t>B064</t>
  </si>
  <si>
    <t>B019</t>
  </si>
  <si>
    <t>B030</t>
  </si>
  <si>
    <t>B054</t>
  </si>
  <si>
    <t>B025</t>
  </si>
  <si>
    <t>B063</t>
  </si>
  <si>
    <t>B084</t>
  </si>
  <si>
    <t>B036</t>
  </si>
  <si>
    <t>B080</t>
  </si>
  <si>
    <t>B075</t>
  </si>
  <si>
    <t>B056</t>
  </si>
  <si>
    <t>B002</t>
  </si>
  <si>
    <t>B099</t>
  </si>
  <si>
    <t>B004</t>
  </si>
  <si>
    <t>B066</t>
  </si>
  <si>
    <t>B100</t>
  </si>
  <si>
    <t>B013</t>
  </si>
  <si>
    <t>B029</t>
  </si>
  <si>
    <t>B071</t>
  </si>
  <si>
    <t>B005</t>
  </si>
  <si>
    <t>B015</t>
  </si>
  <si>
    <t>B011</t>
  </si>
  <si>
    <t>B055</t>
  </si>
  <si>
    <t>B028</t>
  </si>
  <si>
    <t>B021</t>
  </si>
  <si>
    <t>B050</t>
  </si>
  <si>
    <t>B023</t>
  </si>
  <si>
    <t>B033</t>
  </si>
  <si>
    <t>B017</t>
  </si>
  <si>
    <t>B012</t>
  </si>
  <si>
    <t>B079</t>
  </si>
  <si>
    <t>B024</t>
  </si>
  <si>
    <t>B059</t>
  </si>
  <si>
    <t>B007</t>
  </si>
  <si>
    <t>B026</t>
  </si>
  <si>
    <t>B014</t>
  </si>
  <si>
    <t>B101</t>
  </si>
  <si>
    <t>B077</t>
  </si>
  <si>
    <t>B037</t>
  </si>
  <si>
    <t>B008</t>
  </si>
  <si>
    <t>B010</t>
  </si>
  <si>
    <t>C089</t>
  </si>
  <si>
    <t>C051</t>
  </si>
  <si>
    <t>C087</t>
  </si>
  <si>
    <t>C053</t>
  </si>
  <si>
    <t>C071</t>
  </si>
  <si>
    <t>C036</t>
  </si>
  <si>
    <t>C012</t>
  </si>
  <si>
    <t>C035</t>
  </si>
  <si>
    <t>C069</t>
  </si>
  <si>
    <t>C105</t>
  </si>
  <si>
    <t>C034</t>
  </si>
  <si>
    <t>C003</t>
  </si>
  <si>
    <t>C070</t>
  </si>
  <si>
    <t>C107</t>
  </si>
  <si>
    <t>C017</t>
  </si>
  <si>
    <t>C102</t>
  </si>
  <si>
    <t>C106</t>
  </si>
  <si>
    <t>C052</t>
  </si>
  <si>
    <t>C088</t>
  </si>
  <si>
    <t>KATEGORIJA: Međunarodne salame</t>
  </si>
  <si>
    <t>C031</t>
  </si>
  <si>
    <t>C049</t>
  </si>
  <si>
    <t>C018</t>
  </si>
  <si>
    <t>C016</t>
  </si>
  <si>
    <t>C011</t>
  </si>
  <si>
    <t>C085</t>
  </si>
  <si>
    <t>C050</t>
  </si>
  <si>
    <t>C014</t>
  </si>
  <si>
    <t>C084</t>
  </si>
  <si>
    <t>C067</t>
  </si>
  <si>
    <t>C103</t>
  </si>
  <si>
    <t>C001</t>
  </si>
  <si>
    <t>C013</t>
  </si>
  <si>
    <t>C066</t>
  </si>
  <si>
    <t>C032</t>
  </si>
  <si>
    <t>C120</t>
  </si>
  <si>
    <t>D074</t>
  </si>
  <si>
    <t>D060</t>
  </si>
  <si>
    <t>D038</t>
  </si>
  <si>
    <t>D056</t>
  </si>
  <si>
    <t>D073</t>
  </si>
  <si>
    <t>D020</t>
  </si>
  <si>
    <t>D052</t>
  </si>
  <si>
    <t>D070</t>
  </si>
  <si>
    <t>D092</t>
  </si>
  <si>
    <t>D078</t>
  </si>
  <si>
    <t>D002</t>
  </si>
  <si>
    <t>D096</t>
  </si>
  <si>
    <t>D088</t>
  </si>
  <si>
    <t>C104</t>
  </si>
  <si>
    <t>D090</t>
  </si>
  <si>
    <t>D018</t>
  </si>
  <si>
    <t>D036</t>
  </si>
  <si>
    <t>D054</t>
  </si>
  <si>
    <t>D072</t>
  </si>
  <si>
    <t>D005</t>
  </si>
  <si>
    <t>Kulenova seka</t>
  </si>
  <si>
    <t>Špekovka</t>
  </si>
  <si>
    <t>KATEGORIJA: Ostale kobasice</t>
  </si>
  <si>
    <t>D091</t>
  </si>
  <si>
    <t>D093</t>
  </si>
  <si>
    <t>D003</t>
  </si>
  <si>
    <t>D058</t>
  </si>
  <si>
    <t>D004</t>
  </si>
  <si>
    <t>D022</t>
  </si>
  <si>
    <t>D075</t>
  </si>
  <si>
    <t>D021</t>
  </si>
  <si>
    <t>D041</t>
  </si>
  <si>
    <t>D039</t>
  </si>
  <si>
    <t>D040</t>
  </si>
  <si>
    <t>D057</t>
  </si>
  <si>
    <t>Ostale</t>
  </si>
  <si>
    <t>D016</t>
  </si>
  <si>
    <t>Kulen</t>
  </si>
  <si>
    <t>D037</t>
  </si>
  <si>
    <t>D055</t>
  </si>
  <si>
    <t>D023</t>
  </si>
  <si>
    <t>D077</t>
  </si>
  <si>
    <t>D094</t>
  </si>
  <si>
    <t>D019</t>
  </si>
  <si>
    <t>D001</t>
  </si>
  <si>
    <t>D059</t>
  </si>
  <si>
    <t>D095</t>
  </si>
  <si>
    <t>Divljač</t>
  </si>
  <si>
    <t>A115</t>
  </si>
  <si>
    <t>A075</t>
  </si>
  <si>
    <t>A013</t>
  </si>
  <si>
    <t>A005</t>
  </si>
  <si>
    <t>A054</t>
  </si>
  <si>
    <t>A118</t>
  </si>
  <si>
    <t>A034</t>
  </si>
  <si>
    <t>C047</t>
  </si>
  <si>
    <t>C086</t>
  </si>
  <si>
    <t>C068</t>
  </si>
  <si>
    <t>C021</t>
  </si>
  <si>
    <t>C015</t>
  </si>
  <si>
    <t>C074</t>
  </si>
  <si>
    <t>C039</t>
  </si>
  <si>
    <t>C056</t>
  </si>
  <si>
    <t>C033</t>
  </si>
  <si>
    <t>C110</t>
  </si>
  <si>
    <t>Slavko Vasiljević</t>
  </si>
  <si>
    <t>Rogolji</t>
  </si>
  <si>
    <t>Ante Zrno Caja</t>
  </si>
  <si>
    <t>Šujica</t>
  </si>
  <si>
    <t>Vjeko Pavković</t>
  </si>
  <si>
    <t>Rakitno</t>
  </si>
  <si>
    <t>Ivan Ćurić</t>
  </si>
  <si>
    <t>Dobrići</t>
  </si>
  <si>
    <t>Josip Madunić Fiko</t>
  </si>
  <si>
    <t>Kolo</t>
  </si>
  <si>
    <t>Stjepan Kostelac</t>
  </si>
  <si>
    <t>Jozip Krstanović</t>
  </si>
  <si>
    <t>Luka Gale</t>
  </si>
  <si>
    <t>Kazaginac</t>
  </si>
  <si>
    <t>Jusuf Hodžić</t>
  </si>
  <si>
    <t>Bugojno</t>
  </si>
  <si>
    <t>Ivica Ivanda</t>
  </si>
  <si>
    <t>Dugo Selo, HR</t>
  </si>
  <si>
    <t>Mara Bagarić</t>
  </si>
  <si>
    <t>Miljacka</t>
  </si>
  <si>
    <t>Luca Crnković</t>
  </si>
  <si>
    <t>Grabovica</t>
  </si>
  <si>
    <t>Pero Cikojević</t>
  </si>
  <si>
    <t>Livno</t>
  </si>
  <si>
    <t>Ivan Tomić</t>
  </si>
  <si>
    <t>Ćikeša Čolina</t>
  </si>
  <si>
    <t>Borčani</t>
  </si>
  <si>
    <t>Stipe Klišanin</t>
  </si>
  <si>
    <t>Josip Čamber</t>
  </si>
  <si>
    <t>Ivica Sičaja</t>
  </si>
  <si>
    <t>Rama</t>
  </si>
  <si>
    <t>Udruga stočara Karlov Han</t>
  </si>
  <si>
    <t>Prisoje</t>
  </si>
  <si>
    <t>Ante Pavić</t>
  </si>
  <si>
    <t>Suhača, Livno</t>
  </si>
  <si>
    <t>Mate Crnković</t>
  </si>
  <si>
    <t>Mirjana Kuliš</t>
  </si>
  <si>
    <t>Golinjevo, Livno</t>
  </si>
  <si>
    <t>Branko Širić</t>
  </si>
  <si>
    <t>Posušje</t>
  </si>
  <si>
    <t>Bože Ivanković</t>
  </si>
  <si>
    <t>Rašeljke</t>
  </si>
  <si>
    <t>Slaven Erceg</t>
  </si>
  <si>
    <t>Rapovine, Livno</t>
  </si>
  <si>
    <t>Mate Baričević</t>
  </si>
  <si>
    <t>Marijana Vukadin</t>
  </si>
  <si>
    <t>Latice</t>
  </si>
  <si>
    <t>Jandre Beljan</t>
  </si>
  <si>
    <t>Ivan Bošnjak</t>
  </si>
  <si>
    <t>Josip Radoš</t>
  </si>
  <si>
    <t>Blažuj</t>
  </si>
  <si>
    <t>Josip Pašalić</t>
  </si>
  <si>
    <t>Mladen Šola</t>
  </si>
  <si>
    <t>Marica Tomić</t>
  </si>
  <si>
    <t>Josip Krstanović</t>
  </si>
  <si>
    <t>Josip Zrno</t>
  </si>
  <si>
    <t>Tomislavgrad</t>
  </si>
  <si>
    <t>Ivan Bagarić Bagi</t>
  </si>
  <si>
    <t>Anica Šesto</t>
  </si>
  <si>
    <t>Kablići, Livno</t>
  </si>
  <si>
    <t>Ante Tadić</t>
  </si>
  <si>
    <t>Ivana Šarac</t>
  </si>
  <si>
    <t>Brišnik</t>
  </si>
  <si>
    <t>Ivan Jolić</t>
  </si>
  <si>
    <t>Ivan Šesto</t>
  </si>
  <si>
    <t>Ante Baković Šišin</t>
  </si>
  <si>
    <t>Mario Marinčić</t>
  </si>
  <si>
    <t>Ivan Papić Zlajo</t>
  </si>
  <si>
    <t>Marko Bagarić</t>
  </si>
  <si>
    <t>Pavo Klišanin</t>
  </si>
  <si>
    <t>Ivica i Marija Klišanin</t>
  </si>
  <si>
    <t>Ante Radoš</t>
  </si>
  <si>
    <t>Mićo Čuić</t>
  </si>
  <si>
    <t>Stjepan Zrno</t>
  </si>
  <si>
    <t>Tomislav Mioč</t>
  </si>
  <si>
    <t>Ivica Stipić</t>
  </si>
  <si>
    <t>Stipanjići</t>
  </si>
  <si>
    <t>Ivan Stipić</t>
  </si>
  <si>
    <t>Vjekoslav Perković</t>
  </si>
  <si>
    <t>Petar Sučić</t>
  </si>
  <si>
    <t>Jozo Bagarić</t>
  </si>
  <si>
    <t>Marko Jukić</t>
  </si>
  <si>
    <t>Martina Tatarović</t>
  </si>
  <si>
    <t>Tiho Baković Šišin</t>
  </si>
  <si>
    <t>Mokronoge</t>
  </si>
  <si>
    <t>Marko Ćurković</t>
  </si>
  <si>
    <t>Pere Gadža</t>
  </si>
  <si>
    <t>Esad Karajić</t>
  </si>
  <si>
    <t>Velika Kladuša</t>
  </si>
  <si>
    <t>Ante Buljan</t>
  </si>
  <si>
    <t>Imotski, HR</t>
  </si>
  <si>
    <t>Marko Ivančić</t>
  </si>
  <si>
    <t>Marinko Kurevija</t>
  </si>
  <si>
    <t>Kiseljak</t>
  </si>
  <si>
    <t>Mario Krišto Badi</t>
  </si>
  <si>
    <t>Eminovo Selo</t>
  </si>
  <si>
    <t>Tomislav Ćurković</t>
  </si>
  <si>
    <t>Bože Protuđer</t>
  </si>
  <si>
    <t>Letka</t>
  </si>
  <si>
    <t>Ivan Tadić</t>
  </si>
  <si>
    <t>Ante Mioč</t>
  </si>
  <si>
    <t>Ante Knežević</t>
  </si>
  <si>
    <t>Krešo Kukić</t>
  </si>
  <si>
    <t>Bukovica</t>
  </si>
  <si>
    <t>DIM doo</t>
  </si>
  <si>
    <t>Roško Polje</t>
  </si>
  <si>
    <t>Domagoj Kelava</t>
  </si>
  <si>
    <t>Ante Šteko</t>
  </si>
  <si>
    <t>Mate Šimić</t>
  </si>
  <si>
    <t>Josip Pandžić</t>
  </si>
  <si>
    <t>Marko Papić</t>
  </si>
  <si>
    <t>Vedašić</t>
  </si>
  <si>
    <t>Mirjana Stipić</t>
  </si>
  <si>
    <t>Slavko Perković</t>
  </si>
  <si>
    <t>Jošanica</t>
  </si>
  <si>
    <t>Mario Krišto</t>
  </si>
  <si>
    <t>Ivan Perić Kambo</t>
  </si>
  <si>
    <t>Ante Stipić</t>
  </si>
  <si>
    <t>Pršutana Krišto</t>
  </si>
  <si>
    <t>Ivan Mladina</t>
  </si>
  <si>
    <t>Stipe Šarić</t>
  </si>
  <si>
    <t>Bukova Gora</t>
  </si>
  <si>
    <t>Ivan Ćurčić</t>
  </si>
  <si>
    <t>Donji Brišnik</t>
  </si>
  <si>
    <t>Ivan Baković Šišin</t>
  </si>
  <si>
    <t>Mate Perković</t>
  </si>
  <si>
    <t>Kovači</t>
  </si>
  <si>
    <t>Josip Andrić</t>
  </si>
  <si>
    <t>Mrkodol</t>
  </si>
  <si>
    <t>Ivan Ćosić Ero</t>
  </si>
  <si>
    <t>Paula Stipić</t>
  </si>
  <si>
    <t>Ivan Krstanović</t>
  </si>
  <si>
    <t>Ilija Krstanović</t>
  </si>
  <si>
    <t>Jozo Karimović</t>
  </si>
  <si>
    <t>Žepče</t>
  </si>
  <si>
    <t>Udruga kobasičara Žepče</t>
  </si>
  <si>
    <t>Savo Vasiljević</t>
  </si>
  <si>
    <t>Joso Topić</t>
  </si>
  <si>
    <t>Domaljevac</t>
  </si>
  <si>
    <t>Ivan Pavković</t>
  </si>
  <si>
    <t>Marija Živković</t>
  </si>
  <si>
    <t>Vir, Štitar</t>
  </si>
  <si>
    <t>Ante Milas</t>
  </si>
  <si>
    <t>-</t>
  </si>
  <si>
    <t>Marko Musić</t>
  </si>
  <si>
    <t>Miro Križanac</t>
  </si>
  <si>
    <t>Danijel Šimić</t>
  </si>
  <si>
    <t>Stanislav Đierčan</t>
  </si>
  <si>
    <t>Milan Janežić</t>
  </si>
  <si>
    <t>Boris Dvornik</t>
  </si>
  <si>
    <t>Šmarjeta 48, SLO</t>
  </si>
  <si>
    <t>Škocjan, SLO</t>
  </si>
  <si>
    <t>Ana Janežić</t>
  </si>
  <si>
    <t>Romak Kragl</t>
  </si>
  <si>
    <t>Gornje Brezovo, SLO</t>
  </si>
  <si>
    <t>Hamid Đugum</t>
  </si>
  <si>
    <t>Marko Janković</t>
  </si>
  <si>
    <t>Ivan Jurušić</t>
  </si>
  <si>
    <t>Jadranko Ivić</t>
  </si>
  <si>
    <t>Šipovo</t>
  </si>
  <si>
    <t>Ivica Berdik</t>
  </si>
  <si>
    <t>Ranko Golubović</t>
  </si>
  <si>
    <t>Gradiška</t>
  </si>
  <si>
    <t>Igor Đulić</t>
  </si>
  <si>
    <t>Nebojša Cvjetković</t>
  </si>
  <si>
    <t>Željko Novosel</t>
  </si>
  <si>
    <t>Dragan Tutnjilović</t>
  </si>
  <si>
    <t>Toni Požar</t>
  </si>
  <si>
    <t>Vedran Baričević</t>
  </si>
  <si>
    <t>OPG Petar Dobrovac</t>
  </si>
  <si>
    <t>Kneževi Vinogradi, HR</t>
  </si>
  <si>
    <t>OPG Dalić</t>
  </si>
  <si>
    <t>BSRZ Baranjac</t>
  </si>
  <si>
    <t>Milan Mlinarević</t>
  </si>
  <si>
    <t>Slobodan Stanković</t>
  </si>
  <si>
    <t>Jure Dalić</t>
  </si>
  <si>
    <t>Željko Dalić</t>
  </si>
  <si>
    <t>Poljoprivredni obrt Tomašević</t>
  </si>
  <si>
    <t>Bolman, HR</t>
  </si>
  <si>
    <t>Juhas Šandor</t>
  </si>
  <si>
    <t>OPG Branko Radonjić</t>
  </si>
  <si>
    <t>OPG Mlinarević</t>
  </si>
  <si>
    <t>HR</t>
  </si>
  <si>
    <t>Đorđe Lazarov</t>
  </si>
  <si>
    <t>Bačinci, SRB</t>
  </si>
  <si>
    <t>Šid, SRB</t>
  </si>
  <si>
    <t>Jože Petkovšek</t>
  </si>
  <si>
    <t>Slovenija</t>
  </si>
  <si>
    <t>Iko Škaro</t>
  </si>
  <si>
    <t>Ante Baković</t>
  </si>
  <si>
    <t>Zagreb, HR</t>
  </si>
  <si>
    <t>Volavlje, HR</t>
  </si>
  <si>
    <t>Roman Kragl</t>
  </si>
  <si>
    <t>Sevnica, Slo</t>
  </si>
  <si>
    <t>Ksenija Perić</t>
  </si>
  <si>
    <t>Luka Berdik</t>
  </si>
  <si>
    <t>Marko Baković</t>
  </si>
  <si>
    <t>Ivan Majić</t>
  </si>
  <si>
    <t>A001</t>
  </si>
  <si>
    <t>C092</t>
  </si>
  <si>
    <t>KATEGORIJA: Slavonska</t>
  </si>
  <si>
    <t>Goveđa kobasica - salama</t>
  </si>
  <si>
    <t>Janjeća kobasica</t>
  </si>
  <si>
    <t>Osijek, HR</t>
  </si>
  <si>
    <t>Vinkovci, HR</t>
  </si>
  <si>
    <t>Kaštel Stari, HR</t>
  </si>
  <si>
    <t>Vir, Štitar, HR</t>
  </si>
  <si>
    <t>Jurkovo Selo, HR</t>
  </si>
  <si>
    <t>Baranja, HR</t>
  </si>
  <si>
    <t>Slavonija, HR</t>
  </si>
  <si>
    <t>Beli Manastir, HR</t>
  </si>
  <si>
    <t>Sesvetski Kraljevec, HR</t>
  </si>
  <si>
    <t>Kragujevac, SRB</t>
  </si>
  <si>
    <t>Jastrebarsko, HR</t>
  </si>
  <si>
    <t>Knin, HR</t>
  </si>
  <si>
    <t>Šid,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</si>
</sst>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1" xfId="0" applyNumberForma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167"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border diagonalUp="0" diagonalDown="0">
        <left/>
        <right style="thick">
          <color indexed="64"/>
        </right>
        <top/>
        <bottom/>
        <vertical/>
        <horizontal/>
      </border>
      <protection locked="0" hidden="0"/>
    </dxf>
    <dxf>
      <protection locked="0" hidden="0"/>
    </dxf>
    <dxf>
      <border diagonalUp="0" diagonalDown="0">
        <left style="thick">
          <color indexed="64"/>
        </left>
        <right/>
        <top/>
        <bottom/>
        <vertical/>
        <horizontal/>
      </border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alignment horizontal="center" textRotation="0" wrapText="0" indent="0" justifyLastLine="0" shrinkToFit="0" readingOrder="0"/>
      <protection locked="0" hidden="0"/>
    </dxf>
    <dxf>
      <alignment horizontal="center" textRotation="0" wrapText="0" indent="0" justifyLastLine="0" shrinkToFit="0" readingOrder="0"/>
      <protection locked="0" hidden="0"/>
    </dxf>
    <dxf>
      <numFmt numFmtId="1" formatCode="0"/>
      <alignment horizontal="center" textRotation="0" wrapText="0" indent="0" justifyLastLine="0" shrinkToFit="0" readingOrder="0"/>
      <protection locked="0" hidden="0"/>
    </dxf>
    <dxf>
      <alignment horizont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3:C300" totalsRowShown="0" headerRowDxfId="166" dataDxfId="165">
  <autoFilter ref="A3:C300" xr:uid="{00000000-0009-0000-0100-000006000000}"/>
  <sortState xmlns:xlrd2="http://schemas.microsoft.com/office/spreadsheetml/2017/richdata2" ref="A4:C300">
    <sortCondition ref="A3:A300"/>
  </sortState>
  <tableColumns count="3">
    <tableColumn id="1" xr3:uid="{00000000-0010-0000-0000-000001000000}" name="Šifra uzorka" dataDxfId="164"/>
    <tableColumn id="2" xr3:uid="{00000000-0010-0000-0000-000002000000}" name="Ime i prezime" dataDxfId="163"/>
    <tableColumn id="4" xr3:uid="{00000000-0010-0000-0000-000004000000}" name="Mjesto" dataDxfId="162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26" displayName="Table26" ref="A3:Z200" totalsRowShown="0" headerRowDxfId="161">
  <autoFilter ref="A3:Z200" xr:uid="{00000000-0009-0000-0100-000005000000}"/>
  <sortState xmlns:xlrd2="http://schemas.microsoft.com/office/spreadsheetml/2017/richdata2" ref="A4:Z200">
    <sortCondition descending="1" ref="Z3:Z200"/>
  </sortState>
  <tableColumns count="26">
    <tableColumn id="1" xr3:uid="{00000000-0010-0000-0100-000001000000}" name="Redni broj natjecatelja" dataDxfId="160"/>
    <tableColumn id="26" xr3:uid="{00000000-0010-0000-0100-00001A000000}" name="Šifra uzorka" dataDxfId="159"/>
    <tableColumn id="2" xr3:uid="{00000000-0010-0000-0100-000002000000}" name="Ime i prezime" dataDxfId="158">
      <calculatedColumnFormula>VLOOKUP(Table26[[#This Row],[Redni broj natjecatelja]],'Popis sudionika'!$A$4:$C$300,2,TRUE)</calculatedColumnFormula>
    </tableColumn>
    <tableColumn id="4" xr3:uid="{00000000-0010-0000-0100-000004000000}" name="Mjesto" dataDxfId="157">
      <calculatedColumnFormula>VLOOKUP(Table26[[#This Row],[Redni broj natjecatelja]],'Popis sudionika'!$A$4:$C$300,3,TRUE)</calculatedColumnFormula>
    </tableColumn>
    <tableColumn id="5" xr3:uid="{00000000-0010-0000-0100-000005000000}" name="Sudac 1_x000a_Vanjski izgled" dataDxfId="156"/>
    <tableColumn id="6" xr3:uid="{00000000-0010-0000-0100-000006000000}" name="Sudac 1_x000a_Prerez" dataDxfId="155"/>
    <tableColumn id="7" xr3:uid="{00000000-0010-0000-0100-000007000000}" name="Sudac 1_x000a_Miris" dataDxfId="154"/>
    <tableColumn id="8" xr3:uid="{00000000-0010-0000-0100-000008000000}" name="Sudac 1_x000a_Prosjek" dataDxfId="153">
      <calculatedColumnFormula>(E4+F4+G4)</calculatedColumnFormula>
    </tableColumn>
    <tableColumn id="9" xr3:uid="{00000000-0010-0000-0100-000009000000}" name="Sudac 2_x000a_Vanjski izgled" dataDxfId="152"/>
    <tableColumn id="10" xr3:uid="{00000000-0010-0000-0100-00000A000000}" name="Sudac 2_x000a_Prerez" dataDxfId="151"/>
    <tableColumn id="11" xr3:uid="{00000000-0010-0000-0100-00000B000000}" name="Sudac 2_x000a_Miris" dataDxfId="150"/>
    <tableColumn id="12" xr3:uid="{00000000-0010-0000-0100-00000C000000}" name="Sudac 2_x000a_Prosjek" dataDxfId="149">
      <calculatedColumnFormula>(I4+J4+K4)</calculatedColumnFormula>
    </tableColumn>
    <tableColumn id="13" xr3:uid="{00000000-0010-0000-0100-00000D000000}" name="Sudac 3_x000a_Vanjski izgled" dataDxfId="148"/>
    <tableColumn id="14" xr3:uid="{00000000-0010-0000-0100-00000E000000}" name="Sudac 3_x000a_Prerez" dataDxfId="147"/>
    <tableColumn id="15" xr3:uid="{00000000-0010-0000-0100-00000F000000}" name="Sudac 3_x000a_Miris" dataDxfId="146"/>
    <tableColumn id="16" xr3:uid="{00000000-0010-0000-0100-000010000000}" name="Sudac 3_x000a_Prosjek" dataDxfId="145">
      <calculatedColumnFormula>(M4+N4+O4)</calculatedColumnFormula>
    </tableColumn>
    <tableColumn id="17" xr3:uid="{00000000-0010-0000-0100-000011000000}" name="Sudac 4_x000a_Vanjski izgled" dataDxfId="144"/>
    <tableColumn id="18" xr3:uid="{00000000-0010-0000-0100-000012000000}" name="Sudac 4_x000a_Prerez" dataDxfId="143"/>
    <tableColumn id="19" xr3:uid="{00000000-0010-0000-0100-000013000000}" name="Sudac 4_x000a_Miris" dataDxfId="142"/>
    <tableColumn id="20" xr3:uid="{00000000-0010-0000-0100-000014000000}" name="Sudac 4_x000a_Prosjek" dataDxfId="141">
      <calculatedColumnFormula>(Q4+R4+S4)</calculatedColumnFormula>
    </tableColumn>
    <tableColumn id="21" xr3:uid="{00000000-0010-0000-0100-000015000000}" name="Sudac 5_x000a_Vanjski izgled" dataDxfId="140"/>
    <tableColumn id="22" xr3:uid="{00000000-0010-0000-0100-000016000000}" name="Sudac 5_x000a_Prerez" dataDxfId="139"/>
    <tableColumn id="23" xr3:uid="{00000000-0010-0000-0100-000017000000}" name="Sudac 5_x000a_Miris" dataDxfId="138"/>
    <tableColumn id="24" xr3:uid="{00000000-0010-0000-0100-000018000000}" name="Sudac 5_x000a_Prosjek" dataDxfId="137">
      <calculatedColumnFormula>(U4+V4+W4)</calculatedColumnFormula>
    </tableColumn>
    <tableColumn id="27" xr3:uid="{00000000-0010-0000-0100-00001B000000}" name="Sudac 6_x000a_Prosjek" dataDxfId="136">
      <calculatedColumnFormula>(#REF!+#REF!+#REF!)</calculatedColumnFormula>
    </tableColumn>
    <tableColumn id="25" xr3:uid="{00000000-0010-0000-0100-000019000000}" name="UKUPNI PROSJEK" dataDxfId="135">
      <calculatedColumnFormula>(H4+L4+P4+T4+X4)/5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268" displayName="Table268" ref="A3:Z195" totalsRowShown="0" headerRowDxfId="134">
  <autoFilter ref="A3:Z195" xr:uid="{00000000-0009-0000-0100-000007000000}"/>
  <sortState xmlns:xlrd2="http://schemas.microsoft.com/office/spreadsheetml/2017/richdata2" ref="A4:Z195">
    <sortCondition descending="1" ref="Z3:Z195"/>
  </sortState>
  <tableColumns count="26">
    <tableColumn id="1" xr3:uid="{00000000-0010-0000-0200-000001000000}" name="Redni broj natjecatelja" dataDxfId="133"/>
    <tableColumn id="26" xr3:uid="{00000000-0010-0000-0200-00001A000000}" name="Šifra uzorka" dataDxfId="132"/>
    <tableColumn id="2" xr3:uid="{00000000-0010-0000-0200-000002000000}" name="Ime i prezime" dataDxfId="131">
      <calculatedColumnFormula>VLOOKUP(Table268[[#This Row],[Redni broj natjecatelja]],'Popis sudionika'!$A$4:$C$300,2,TRUE)</calculatedColumnFormula>
    </tableColumn>
    <tableColumn id="4" xr3:uid="{00000000-0010-0000-0200-000004000000}" name="Mjesto" dataDxfId="130">
      <calculatedColumnFormula>VLOOKUP(Table268[[#This Row],[Redni broj natjecatelja]],'Popis sudionika'!$A$4:$C$300,3,TRUE)</calculatedColumnFormula>
    </tableColumn>
    <tableColumn id="5" xr3:uid="{00000000-0010-0000-0200-000005000000}" name="Sudac 1_x000a_Vanjski izgled" dataDxfId="129"/>
    <tableColumn id="6" xr3:uid="{00000000-0010-0000-0200-000006000000}" name="Sudac 1_x000a_Prerez" dataDxfId="128"/>
    <tableColumn id="7" xr3:uid="{00000000-0010-0000-0200-000007000000}" name="Sudac 1_x000a_Miris" dataDxfId="127"/>
    <tableColumn id="8" xr3:uid="{00000000-0010-0000-0200-000008000000}" name="Sudac 1_x000a_Prosjek" dataDxfId="126">
      <calculatedColumnFormula>(E4+F4+G4)</calculatedColumnFormula>
    </tableColumn>
    <tableColumn id="9" xr3:uid="{00000000-0010-0000-0200-000009000000}" name="Sudac 2_x000a_Vanjski izgled" dataDxfId="125"/>
    <tableColumn id="10" xr3:uid="{00000000-0010-0000-0200-00000A000000}" name="Sudac 2_x000a_Prerez" dataDxfId="124"/>
    <tableColumn id="11" xr3:uid="{00000000-0010-0000-0200-00000B000000}" name="Sudac 2_x000a_Miris" dataDxfId="123"/>
    <tableColumn id="12" xr3:uid="{00000000-0010-0000-0200-00000C000000}" name="Sudac 2_x000a_Prosjek" dataDxfId="122">
      <calculatedColumnFormula>(I4+J4+K4)</calculatedColumnFormula>
    </tableColumn>
    <tableColumn id="13" xr3:uid="{00000000-0010-0000-0200-00000D000000}" name="Sudac 3_x000a_Vanjski izgled" dataDxfId="121"/>
    <tableColumn id="14" xr3:uid="{00000000-0010-0000-0200-00000E000000}" name="Sudac 3_x000a_Prerez" dataDxfId="120"/>
    <tableColumn id="15" xr3:uid="{00000000-0010-0000-0200-00000F000000}" name="Sudac 3_x000a_Miris" dataDxfId="119"/>
    <tableColumn id="16" xr3:uid="{00000000-0010-0000-0200-000010000000}" name="Sudac 3_x000a_Prosjek" dataDxfId="118">
      <calculatedColumnFormula>(M4+N4+O4)</calculatedColumnFormula>
    </tableColumn>
    <tableColumn id="17" xr3:uid="{00000000-0010-0000-0200-000011000000}" name="Sudac 4_x000a_Vanjski izgled" dataDxfId="117"/>
    <tableColumn id="18" xr3:uid="{00000000-0010-0000-0200-000012000000}" name="Sudac 4_x000a_Prerez" dataDxfId="116"/>
    <tableColumn id="19" xr3:uid="{00000000-0010-0000-0200-000013000000}" name="Sudac 4_x000a_Miris" dataDxfId="115"/>
    <tableColumn id="20" xr3:uid="{00000000-0010-0000-0200-000014000000}" name="Sudac 4_x000a_Prosjek" dataDxfId="114">
      <calculatedColumnFormula>(Q4+R4+S4)</calculatedColumnFormula>
    </tableColumn>
    <tableColumn id="21" xr3:uid="{00000000-0010-0000-0200-000015000000}" name="Sudac 5_x000a_Vanjski izgled" dataDxfId="113"/>
    <tableColumn id="22" xr3:uid="{00000000-0010-0000-0200-000016000000}" name="Sudac 5_x000a_Prerez" dataDxfId="112"/>
    <tableColumn id="23" xr3:uid="{00000000-0010-0000-0200-000017000000}" name="Sudac 5_x000a_Miris" dataDxfId="111"/>
    <tableColumn id="24" xr3:uid="{00000000-0010-0000-0200-000018000000}" name="Sudac 5_x000a_Prosjek" dataDxfId="110">
      <calculatedColumnFormula>(U4+V4+W4)</calculatedColumnFormula>
    </tableColumn>
    <tableColumn id="27" xr3:uid="{00000000-0010-0000-0200-00001B000000}" name="Sudac 6_x000a_Prosjek" dataDxfId="109">
      <calculatedColumnFormula>(#REF!+#REF!+#REF!)</calculatedColumnFormula>
    </tableColumn>
    <tableColumn id="25" xr3:uid="{00000000-0010-0000-0200-000019000000}" name="UKUPNI PROSJEK" dataDxfId="108">
      <calculatedColumnFormula>(H4+L4+P4+T4+X4)/5</calculatedColumnFormula>
    </tableColumn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2689" displayName="Table2689" ref="A3:Z200" totalsRowShown="0" headerRowDxfId="107">
  <autoFilter ref="A3:Z200" xr:uid="{00000000-0009-0000-0100-000008000000}"/>
  <sortState xmlns:xlrd2="http://schemas.microsoft.com/office/spreadsheetml/2017/richdata2" ref="A4:Z200">
    <sortCondition descending="1" ref="Z3:Z200"/>
  </sortState>
  <tableColumns count="26">
    <tableColumn id="1" xr3:uid="{00000000-0010-0000-0300-000001000000}" name="Redni broj natjecatelja" dataDxfId="106"/>
    <tableColumn id="26" xr3:uid="{00000000-0010-0000-0300-00001A000000}" name="Šifra uzorka" dataDxfId="105"/>
    <tableColumn id="2" xr3:uid="{00000000-0010-0000-0300-000002000000}" name="Ime i prezime" dataDxfId="104">
      <calculatedColumnFormula>VLOOKUP(Table2689[[#This Row],[Redni broj natjecatelja]],'Popis sudionika'!$A$4:$C$300,2,TRUE)</calculatedColumnFormula>
    </tableColumn>
    <tableColumn id="4" xr3:uid="{00000000-0010-0000-0300-000004000000}" name="Mjesto" dataDxfId="103">
      <calculatedColumnFormula>VLOOKUP(Table2689[[#This Row],[Redni broj natjecatelja]],'Popis sudionika'!$A$4:$C$300,3,TRUE)</calculatedColumnFormula>
    </tableColumn>
    <tableColumn id="5" xr3:uid="{00000000-0010-0000-0300-000005000000}" name="Sudac 1_x000a_Vanjski izgled" dataDxfId="102"/>
    <tableColumn id="6" xr3:uid="{00000000-0010-0000-0300-000006000000}" name="Sudac 1_x000a_Prerez" dataDxfId="101"/>
    <tableColumn id="7" xr3:uid="{00000000-0010-0000-0300-000007000000}" name="Sudac 1_x000a_Miris" dataDxfId="100"/>
    <tableColumn id="8" xr3:uid="{00000000-0010-0000-0300-000008000000}" name="Sudac 1_x000a_Prosjek" dataDxfId="99">
      <calculatedColumnFormula>(E4+F4+G4)</calculatedColumnFormula>
    </tableColumn>
    <tableColumn id="9" xr3:uid="{00000000-0010-0000-0300-000009000000}" name="Sudac 2_x000a_Vanjski izgled" dataDxfId="98"/>
    <tableColumn id="10" xr3:uid="{00000000-0010-0000-0300-00000A000000}" name="Sudac 2_x000a_Prerez" dataDxfId="97"/>
    <tableColumn id="11" xr3:uid="{00000000-0010-0000-0300-00000B000000}" name="Sudac 2_x000a_Miris" dataDxfId="96"/>
    <tableColumn id="12" xr3:uid="{00000000-0010-0000-0300-00000C000000}" name="Sudac 2_x000a_Prosjek" dataDxfId="95">
      <calculatedColumnFormula>(I4+J4+K4)</calculatedColumnFormula>
    </tableColumn>
    <tableColumn id="13" xr3:uid="{00000000-0010-0000-0300-00000D000000}" name="Sudac 3_x000a_Vanjski izgled" dataDxfId="94"/>
    <tableColumn id="14" xr3:uid="{00000000-0010-0000-0300-00000E000000}" name="Sudac 3_x000a_Prerez" dataDxfId="93"/>
    <tableColumn id="15" xr3:uid="{00000000-0010-0000-0300-00000F000000}" name="Sudac 3_x000a_Miris" dataDxfId="92"/>
    <tableColumn id="16" xr3:uid="{00000000-0010-0000-0300-000010000000}" name="Sudac 3_x000a_Prosjek" dataDxfId="91">
      <calculatedColumnFormula>(M4+N4+O4)</calculatedColumnFormula>
    </tableColumn>
    <tableColumn id="17" xr3:uid="{00000000-0010-0000-0300-000011000000}" name="Sudac 4_x000a_Vanjski izgled" dataDxfId="90"/>
    <tableColumn id="18" xr3:uid="{00000000-0010-0000-0300-000012000000}" name="Sudac 4_x000a_Prerez" dataDxfId="89"/>
    <tableColumn id="19" xr3:uid="{00000000-0010-0000-0300-000013000000}" name="Sudac 4_x000a_Miris" dataDxfId="88"/>
    <tableColumn id="20" xr3:uid="{00000000-0010-0000-0300-000014000000}" name="Sudac 4_x000a_Prosjek" dataDxfId="87">
      <calculatedColumnFormula>(Q4+R4+S4)</calculatedColumnFormula>
    </tableColumn>
    <tableColumn id="21" xr3:uid="{00000000-0010-0000-0300-000015000000}" name="Sudac 5_x000a_Vanjski izgled" dataDxfId="86"/>
    <tableColumn id="22" xr3:uid="{00000000-0010-0000-0300-000016000000}" name="Sudac 5_x000a_Prerez" dataDxfId="85"/>
    <tableColumn id="23" xr3:uid="{00000000-0010-0000-0300-000017000000}" name="Sudac 5_x000a_Miris" dataDxfId="84"/>
    <tableColumn id="24" xr3:uid="{00000000-0010-0000-0300-000018000000}" name="Sudac 5_x000a_Prosjek" dataDxfId="83">
      <calculatedColumnFormula>(U4+V4+W4)</calculatedColumnFormula>
    </tableColumn>
    <tableColumn id="27" xr3:uid="{00000000-0010-0000-0300-00001B000000}" name="Sudac 6_x000a_Prosjek" dataDxfId="82">
      <calculatedColumnFormula>(#REF!+#REF!+#REF!)</calculatedColumnFormula>
    </tableColumn>
    <tableColumn id="25" xr3:uid="{00000000-0010-0000-0300-000019000000}" name="UKUPNI PROSJEK" dataDxfId="81">
      <calculatedColumnFormula>(H4+L4+P4+T4+X4)/5</calculatedColumnFormula>
    </tableColumn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268910" displayName="Table268910" ref="A3:Z200" totalsRowShown="0" headerRowDxfId="80">
  <autoFilter ref="A3:Z200" xr:uid="{00000000-0009-0000-0100-000009000000}"/>
  <sortState xmlns:xlrd2="http://schemas.microsoft.com/office/spreadsheetml/2017/richdata2" ref="A4:Z200">
    <sortCondition descending="1" ref="Z3:Z200"/>
  </sortState>
  <tableColumns count="26">
    <tableColumn id="1" xr3:uid="{00000000-0010-0000-0400-000001000000}" name="Redni broj natjecatelja" dataDxfId="79"/>
    <tableColumn id="26" xr3:uid="{00000000-0010-0000-0400-00001A000000}" name="Šifra uzorka" dataDxfId="78"/>
    <tableColumn id="2" xr3:uid="{00000000-0010-0000-0400-000002000000}" name="Ime i prezime" dataDxfId="77">
      <calculatedColumnFormula>VLOOKUP(Table268910[[#This Row],[Redni broj natjecatelja]],'Popis sudionika'!$A$4:$C$300,2,TRUE)</calculatedColumnFormula>
    </tableColumn>
    <tableColumn id="4" xr3:uid="{00000000-0010-0000-0400-000004000000}" name="Mjesto" dataDxfId="76">
      <calculatedColumnFormula>VLOOKUP(Table268910[[#This Row],[Redni broj natjecatelja]],'Popis sudionika'!$A$4:$C$300,3,TRUE)</calculatedColumnFormula>
    </tableColumn>
    <tableColumn id="5" xr3:uid="{00000000-0010-0000-0400-000005000000}" name="Sudac 1_x000a_Vanjski izgled" dataDxfId="75"/>
    <tableColumn id="6" xr3:uid="{00000000-0010-0000-0400-000006000000}" name="Sudac 1_x000a_Prerez" dataDxfId="74"/>
    <tableColumn id="7" xr3:uid="{00000000-0010-0000-0400-000007000000}" name="Sudac 1_x000a_Miris" dataDxfId="73"/>
    <tableColumn id="8" xr3:uid="{00000000-0010-0000-0400-000008000000}" name="Sudac 1_x000a_Prosjek" dataDxfId="72">
      <calculatedColumnFormula>(E4+F4+G4)</calculatedColumnFormula>
    </tableColumn>
    <tableColumn id="9" xr3:uid="{00000000-0010-0000-0400-000009000000}" name="Sudac 2_x000a_Vanjski izgled" dataDxfId="71"/>
    <tableColumn id="10" xr3:uid="{00000000-0010-0000-0400-00000A000000}" name="Sudac 2_x000a_Prerez" dataDxfId="70"/>
    <tableColumn id="11" xr3:uid="{00000000-0010-0000-0400-00000B000000}" name="Sudac 2_x000a_Miris" dataDxfId="69"/>
    <tableColumn id="12" xr3:uid="{00000000-0010-0000-0400-00000C000000}" name="Sudac 2_x000a_Prosjek" dataDxfId="68">
      <calculatedColumnFormula>(I4+J4+K4)</calculatedColumnFormula>
    </tableColumn>
    <tableColumn id="13" xr3:uid="{00000000-0010-0000-0400-00000D000000}" name="Sudac 3_x000a_Vanjski izgled" dataDxfId="67"/>
    <tableColumn id="14" xr3:uid="{00000000-0010-0000-0400-00000E000000}" name="Sudac 3_x000a_Prerez" dataDxfId="66"/>
    <tableColumn id="15" xr3:uid="{00000000-0010-0000-0400-00000F000000}" name="Sudac 3_x000a_Miris" dataDxfId="65"/>
    <tableColumn id="16" xr3:uid="{00000000-0010-0000-0400-000010000000}" name="Sudac 3_x000a_Prosjek" dataDxfId="64">
      <calculatedColumnFormula>(M4+N4+O4)</calculatedColumnFormula>
    </tableColumn>
    <tableColumn id="17" xr3:uid="{00000000-0010-0000-0400-000011000000}" name="Sudac 4_x000a_Vanjski izgled" dataDxfId="63"/>
    <tableColumn id="18" xr3:uid="{00000000-0010-0000-0400-000012000000}" name="Sudac 4_x000a_Prerez" dataDxfId="62"/>
    <tableColumn id="19" xr3:uid="{00000000-0010-0000-0400-000013000000}" name="Sudac 4_x000a_Miris" dataDxfId="61"/>
    <tableColumn id="20" xr3:uid="{00000000-0010-0000-0400-000014000000}" name="Sudac 4_x000a_Prosjek" dataDxfId="60">
      <calculatedColumnFormula>(Q4+R4+S4)</calculatedColumnFormula>
    </tableColumn>
    <tableColumn id="21" xr3:uid="{00000000-0010-0000-0400-000015000000}" name="Sudac 5_x000a_Vanjski izgled" dataDxfId="59"/>
    <tableColumn id="22" xr3:uid="{00000000-0010-0000-0400-000016000000}" name="Sudac 5_x000a_Prerez" dataDxfId="58"/>
    <tableColumn id="23" xr3:uid="{00000000-0010-0000-0400-000017000000}" name="Sudac 5_x000a_Miris" dataDxfId="57"/>
    <tableColumn id="24" xr3:uid="{00000000-0010-0000-0400-000018000000}" name="Sudac 5_x000a_Prosjek" dataDxfId="56">
      <calculatedColumnFormula>(U4+V4+W4)</calculatedColumnFormula>
    </tableColumn>
    <tableColumn id="27" xr3:uid="{00000000-0010-0000-0400-00001B000000}" name="Sudac 6_x000a_Prosjek" dataDxfId="55">
      <calculatedColumnFormula>(#REF!+#REF!+#REF!)</calculatedColumnFormula>
    </tableColumn>
    <tableColumn id="25" xr3:uid="{00000000-0010-0000-0400-000019000000}" name="UKUPNI PROSJEK" dataDxfId="54">
      <calculatedColumnFormula>(H4+L4+P4+T4+X4)/5</calculatedColumnFormula>
    </tableColumn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B9DC6E-4CDD-4078-BDBC-2D1ED4CE33BB}" name="Table26891023" displayName="Table26891023" ref="A3:Z200" totalsRowShown="0" headerRowDxfId="53">
  <autoFilter ref="A3:Z200" xr:uid="{00000000-0009-0000-0100-000009000000}"/>
  <sortState xmlns:xlrd2="http://schemas.microsoft.com/office/spreadsheetml/2017/richdata2" ref="A4:Z200">
    <sortCondition descending="1" ref="Z3:Z200"/>
  </sortState>
  <tableColumns count="26">
    <tableColumn id="1" xr3:uid="{640C4994-6A1D-4EB9-A3F5-3EA00799CD67}" name="Redni broj natjecatelja" dataDxfId="52"/>
    <tableColumn id="26" xr3:uid="{E0C9EF9E-132E-4164-A09B-54E93FF099CC}" name="Šifra uzorka" dataDxfId="51"/>
    <tableColumn id="2" xr3:uid="{DE488285-4253-45BF-ADE5-27D40A09D59B}" name="Ime i prezime" dataDxfId="50">
      <calculatedColumnFormula>VLOOKUP(Table26891023[[#This Row],[Redni broj natjecatelja]],'Popis sudionika'!$A$4:$C$300,2,TRUE)</calculatedColumnFormula>
    </tableColumn>
    <tableColumn id="4" xr3:uid="{1A97BD6A-803D-4353-9863-470228961290}" name="Mjesto" dataDxfId="49">
      <calculatedColumnFormula>VLOOKUP(Table26891023[[#This Row],[Redni broj natjecatelja]],'Popis sudionika'!$A$4:$C$300,3,TRUE)</calculatedColumnFormula>
    </tableColumn>
    <tableColumn id="5" xr3:uid="{A6CD05C6-99E2-45B9-B915-E51346FE1692}" name="Sudac 1_x000a_Vanjski izgled" dataDxfId="48"/>
    <tableColumn id="6" xr3:uid="{3ED61A1C-2890-49E5-94AF-80C425D68CA4}" name="Sudac 1_x000a_Prerez" dataDxfId="47"/>
    <tableColumn id="7" xr3:uid="{51A4DBDE-40DD-4405-A46E-19CC12748C78}" name="Sudac 1_x000a_Miris" dataDxfId="46"/>
    <tableColumn id="8" xr3:uid="{7E591A38-0965-4BDF-82D7-905542685F59}" name="Sudac 1_x000a_Prosjek" dataDxfId="45">
      <calculatedColumnFormula>(E4+F4+G4)</calculatedColumnFormula>
    </tableColumn>
    <tableColumn id="9" xr3:uid="{801DDADD-6984-4277-A711-DCF366D084DF}" name="Sudac 2_x000a_Vanjski izgled" dataDxfId="44"/>
    <tableColumn id="10" xr3:uid="{40CA7BA1-AC45-4401-B4CA-881D0AB16091}" name="Sudac 2_x000a_Prerez" dataDxfId="43"/>
    <tableColumn id="11" xr3:uid="{CFC52CF5-26C7-416D-B817-F59F551ECA0E}" name="Sudac 2_x000a_Miris" dataDxfId="42"/>
    <tableColumn id="12" xr3:uid="{B58E9545-E3AB-4855-8E43-8D5652E06B91}" name="Sudac 2_x000a_Prosjek" dataDxfId="41">
      <calculatedColumnFormula>(I4+J4+K4)</calculatedColumnFormula>
    </tableColumn>
    <tableColumn id="13" xr3:uid="{85676D8A-0156-408B-99BB-E6EE885A13A1}" name="Sudac 3_x000a_Vanjski izgled" dataDxfId="40"/>
    <tableColumn id="14" xr3:uid="{8EE28112-503C-4B8C-AA82-58C92604164B}" name="Sudac 3_x000a_Prerez" dataDxfId="39"/>
    <tableColumn id="15" xr3:uid="{C3C4F4BB-44CC-4D1A-AAA2-2E483A8330A2}" name="Sudac 3_x000a_Miris" dataDxfId="38"/>
    <tableColumn id="16" xr3:uid="{A0419A02-BE54-4979-8F31-FA7C723EEE3E}" name="Sudac 3_x000a_Prosjek" dataDxfId="37">
      <calculatedColumnFormula>(M4+N4+O4)</calculatedColumnFormula>
    </tableColumn>
    <tableColumn id="17" xr3:uid="{5F09D642-C39A-4817-8B0F-D8C44F683806}" name="Sudac 4_x000a_Vanjski izgled" dataDxfId="36"/>
    <tableColumn id="18" xr3:uid="{AA37FE71-BB75-4776-BFBA-3E62DDBF4F76}" name="Sudac 4_x000a_Prerez" dataDxfId="35"/>
    <tableColumn id="19" xr3:uid="{8F272E51-B86B-46E9-B125-CBDDEF765E34}" name="Sudac 4_x000a_Miris" dataDxfId="34"/>
    <tableColumn id="20" xr3:uid="{87048906-175E-4686-B33B-EC6AD319CE1C}" name="Sudac 4_x000a_Prosjek" dataDxfId="33">
      <calculatedColumnFormula>(Q4+R4+S4)</calculatedColumnFormula>
    </tableColumn>
    <tableColumn id="21" xr3:uid="{8481C126-6D32-4B10-95E0-8802FE75F129}" name="Sudac 5_x000a_Vanjski izgled" dataDxfId="32"/>
    <tableColumn id="22" xr3:uid="{E6C876C3-83CC-4C4C-BA3B-882A3BC95032}" name="Sudac 5_x000a_Prerez" dataDxfId="31"/>
    <tableColumn id="23" xr3:uid="{A0D46FE6-C4CA-4ADC-9866-60CA7FA1D5A0}" name="Sudac 5_x000a_Miris" dataDxfId="30"/>
    <tableColumn id="24" xr3:uid="{98F3FD6B-320C-469F-9228-372649E4BB63}" name="Sudac 5_x000a_Prosjek" dataDxfId="29">
      <calculatedColumnFormula>(U4+V4+W4)</calculatedColumnFormula>
    </tableColumn>
    <tableColumn id="27" xr3:uid="{166666B3-3C92-422F-BE73-75AA4161D6B7}" name="Sudac 6_x000a_Prosjek" dataDxfId="28">
      <calculatedColumnFormula>(#REF!+#REF!+#REF!)</calculatedColumnFormula>
    </tableColumn>
    <tableColumn id="25" xr3:uid="{D49D2F52-72E7-4B7A-B696-50844D1DDEF6}" name="UKUPNI PROSJEK" dataDxfId="27">
      <calculatedColumnFormula>(H4+L4+P4+T4+X4)/5</calculatedColumnFormula>
    </tableColumn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B11E94-C69E-476C-9169-1DDA87570C6D}" name="Table2689102" displayName="Table2689102" ref="A3:Z199" totalsRowShown="0" headerRowDxfId="26">
  <autoFilter ref="A3:Z199" xr:uid="{00000000-0009-0000-0100-000009000000}"/>
  <sortState xmlns:xlrd2="http://schemas.microsoft.com/office/spreadsheetml/2017/richdata2" ref="A4:Z199">
    <sortCondition descending="1" ref="Z3:Z199"/>
  </sortState>
  <tableColumns count="26">
    <tableColumn id="1" xr3:uid="{F6375374-1A92-4CF5-A4B5-E9CEAA053BA5}" name="Redni broj natjecatelja" dataDxfId="25"/>
    <tableColumn id="26" xr3:uid="{3F472959-3A68-468A-9622-4908CE5C3E54}" name="Šifra uzorka" dataDxfId="24"/>
    <tableColumn id="2" xr3:uid="{8F2C48CC-A530-4FD9-8467-FC491DCB4FDA}" name="Ime i prezime" dataDxfId="23">
      <calculatedColumnFormula>VLOOKUP(Table2689102[[#This Row],[Redni broj natjecatelja]],'Popis sudionika'!$A$4:$C$300,2,TRUE)</calculatedColumnFormula>
    </tableColumn>
    <tableColumn id="4" xr3:uid="{E4D60BDE-8238-4605-964D-CD149D36D58C}" name="Mjesto" dataDxfId="22">
      <calculatedColumnFormula>VLOOKUP(Table2689102[[#This Row],[Redni broj natjecatelja]],'Popis sudionika'!$A$4:$C$300,3,TRUE)</calculatedColumnFormula>
    </tableColumn>
    <tableColumn id="5" xr3:uid="{995D4AB3-8B17-401F-A9A3-0FDAD8018155}" name="Sudac 1_x000a_Vanjski izgled" dataDxfId="21"/>
    <tableColumn id="6" xr3:uid="{9D2072BE-F252-421E-BB06-420D76786E89}" name="Sudac 1_x000a_Prerez" dataDxfId="20"/>
    <tableColumn id="7" xr3:uid="{B361FED5-D8A5-45CA-9A43-2A88496AF4F6}" name="Sudac 1_x000a_Miris" dataDxfId="19"/>
    <tableColumn id="8" xr3:uid="{6D386A50-38E0-4636-B51A-BB5EF51507F4}" name="Sudac 1_x000a_Prosjek" dataDxfId="18">
      <calculatedColumnFormula>(E4+F4+G4)</calculatedColumnFormula>
    </tableColumn>
    <tableColumn id="9" xr3:uid="{EF5DB0B6-97EF-41B4-A218-226017611478}" name="Sudac 2_x000a_Vanjski izgled" dataDxfId="17"/>
    <tableColumn id="10" xr3:uid="{DE029E8C-90D1-464D-8B2D-B27BF1FFAC92}" name="Sudac 2_x000a_Prerez" dataDxfId="16"/>
    <tableColumn id="11" xr3:uid="{1BA83242-5F9C-4CAA-98A1-C7B57C56532A}" name="Sudac 2_x000a_Miris" dataDxfId="15"/>
    <tableColumn id="12" xr3:uid="{9770E378-D532-4182-9E14-D1667FC9A9D1}" name="Sudac 2_x000a_Prosjek" dataDxfId="14">
      <calculatedColumnFormula>(I4+J4+K4)</calculatedColumnFormula>
    </tableColumn>
    <tableColumn id="13" xr3:uid="{1A3D34E2-68D7-4517-867D-CBF9D61F8356}" name="Sudac 3_x000a_Vanjski izgled" dataDxfId="13"/>
    <tableColumn id="14" xr3:uid="{29E5A844-C6BB-461E-9BBC-5981496A3F58}" name="Sudac 3_x000a_Prerez" dataDxfId="12"/>
    <tableColumn id="15" xr3:uid="{61B1F57C-C469-40EF-A709-A8B8A6F657BA}" name="Sudac 3_x000a_Miris" dataDxfId="11"/>
    <tableColumn id="16" xr3:uid="{197F7EF0-11AE-4189-8691-622D414CE905}" name="Sudac 3_x000a_Prosjek" dataDxfId="10">
      <calculatedColumnFormula>(M4+N4+O4)</calculatedColumnFormula>
    </tableColumn>
    <tableColumn id="17" xr3:uid="{688EBE49-C0B4-493F-9D7E-9588DE238183}" name="Sudac 4_x000a_Vanjski izgled" dataDxfId="9"/>
    <tableColumn id="18" xr3:uid="{EB272247-3668-4FC1-8CF4-2A84F082D628}" name="Sudac 4_x000a_Prerez" dataDxfId="8"/>
    <tableColumn id="19" xr3:uid="{DF174C7F-10FF-419D-A5E0-8EA251AADF42}" name="Sudac 4_x000a_Miris" dataDxfId="7"/>
    <tableColumn id="20" xr3:uid="{A663D304-946B-4FCE-9E9A-5C06CC957F53}" name="Sudac 4_x000a_Prosjek" dataDxfId="6">
      <calculatedColumnFormula>(Q4+R4+S4)</calculatedColumnFormula>
    </tableColumn>
    <tableColumn id="21" xr3:uid="{3C244C2B-A67D-4867-9CF2-90AC2B5679A0}" name="Sudac 5_x000a_Vanjski izgled" dataDxfId="5"/>
    <tableColumn id="22" xr3:uid="{6A055F18-445B-4081-878D-178C0B4BC01C}" name="Sudac 5_x000a_Prerez" dataDxfId="4"/>
    <tableColumn id="23" xr3:uid="{4858E678-DD4A-416F-8106-095F89D30FDF}" name="Sudac 5_x000a_Miris" dataDxfId="3"/>
    <tableColumn id="24" xr3:uid="{834386A5-E1A0-4422-852E-68D33F47B324}" name="Sudac 5_x000a_Prosjek" dataDxfId="2">
      <calculatedColumnFormula>(U4+V4+W4)</calculatedColumnFormula>
    </tableColumn>
    <tableColumn id="27" xr3:uid="{A0D4DA3E-C99D-45F0-842B-688151B60D89}" name="Podkategorija" dataDxfId="1"/>
    <tableColumn id="25" xr3:uid="{B02F2AF3-B6E3-4B04-9445-E3C89B3B9007}" name="UKUPNI PROSJEK" dataDxfId="0">
      <calculatedColumnFormula>(H4+L4+P4+T4+X4)/5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0"/>
  <sheetViews>
    <sheetView tabSelected="1" topLeftCell="A162" zoomScale="90" zoomScaleNormal="90" workbookViewId="0">
      <selection activeCell="D169" sqref="D169"/>
    </sheetView>
  </sheetViews>
  <sheetFormatPr defaultRowHeight="14.4" x14ac:dyDescent="0.3"/>
  <cols>
    <col min="1" max="1" width="15.44140625" style="17" bestFit="1" customWidth="1"/>
    <col min="2" max="2" width="27.33203125" style="17" bestFit="1" customWidth="1"/>
    <col min="3" max="3" width="20.109375" style="17" bestFit="1" customWidth="1"/>
  </cols>
  <sheetData>
    <row r="1" spans="1:3" x14ac:dyDescent="0.3">
      <c r="A1" s="27" t="s">
        <v>30</v>
      </c>
      <c r="B1" s="27"/>
      <c r="C1" s="27"/>
    </row>
    <row r="3" spans="1:3" x14ac:dyDescent="0.3">
      <c r="A3" s="16" t="s">
        <v>23</v>
      </c>
      <c r="B3" s="16" t="s">
        <v>25</v>
      </c>
      <c r="C3" s="16" t="s">
        <v>0</v>
      </c>
    </row>
    <row r="4" spans="1:3" x14ac:dyDescent="0.3">
      <c r="A4" s="7" t="s">
        <v>438</v>
      </c>
      <c r="B4" s="6" t="s">
        <v>318</v>
      </c>
      <c r="C4" s="6" t="s">
        <v>243</v>
      </c>
    </row>
    <row r="5" spans="1:3" x14ac:dyDescent="0.3">
      <c r="A5" s="7" t="s">
        <v>32</v>
      </c>
      <c r="B5" s="6" t="s">
        <v>323</v>
      </c>
      <c r="C5" s="6" t="s">
        <v>324</v>
      </c>
    </row>
    <row r="6" spans="1:3" x14ac:dyDescent="0.3">
      <c r="A6" s="7" t="s">
        <v>226</v>
      </c>
      <c r="B6" s="6" t="s">
        <v>382</v>
      </c>
      <c r="C6" s="18" t="s">
        <v>443</v>
      </c>
    </row>
    <row r="7" spans="1:3" x14ac:dyDescent="0.3">
      <c r="A7" s="7" t="s">
        <v>31</v>
      </c>
      <c r="B7" s="6" t="s">
        <v>280</v>
      </c>
      <c r="C7" s="6" t="s">
        <v>281</v>
      </c>
    </row>
    <row r="8" spans="1:3" x14ac:dyDescent="0.3">
      <c r="A8" s="7" t="s">
        <v>73</v>
      </c>
      <c r="B8" s="6" t="s">
        <v>293</v>
      </c>
      <c r="C8" s="6" t="s">
        <v>274</v>
      </c>
    </row>
    <row r="9" spans="1:3" x14ac:dyDescent="0.3">
      <c r="A9" s="7" t="s">
        <v>81</v>
      </c>
      <c r="B9" s="6" t="s">
        <v>260</v>
      </c>
      <c r="C9" s="6" t="s">
        <v>261</v>
      </c>
    </row>
    <row r="10" spans="1:3" x14ac:dyDescent="0.3">
      <c r="A10" s="7" t="s">
        <v>90</v>
      </c>
      <c r="B10" s="6" t="s">
        <v>304</v>
      </c>
      <c r="C10" s="6" t="s">
        <v>299</v>
      </c>
    </row>
    <row r="11" spans="1:3" x14ac:dyDescent="0.3">
      <c r="A11" s="7" t="s">
        <v>66</v>
      </c>
      <c r="B11" s="6" t="s">
        <v>307</v>
      </c>
      <c r="C11" s="6" t="s">
        <v>249</v>
      </c>
    </row>
    <row r="12" spans="1:3" x14ac:dyDescent="0.3">
      <c r="A12" s="7" t="s">
        <v>225</v>
      </c>
      <c r="B12" s="6" t="s">
        <v>385</v>
      </c>
      <c r="C12" s="6" t="s">
        <v>444</v>
      </c>
    </row>
    <row r="13" spans="1:3" x14ac:dyDescent="0.3">
      <c r="A13" s="7" t="s">
        <v>82</v>
      </c>
      <c r="B13" s="6" t="s">
        <v>250</v>
      </c>
      <c r="C13" s="6" t="s">
        <v>444</v>
      </c>
    </row>
    <row r="14" spans="1:3" x14ac:dyDescent="0.3">
      <c r="A14" s="7" t="s">
        <v>42</v>
      </c>
      <c r="B14" s="6" t="s">
        <v>311</v>
      </c>
      <c r="C14" s="6" t="s">
        <v>245</v>
      </c>
    </row>
    <row r="15" spans="1:3" x14ac:dyDescent="0.3">
      <c r="A15" s="7" t="s">
        <v>36</v>
      </c>
      <c r="B15" s="6" t="s">
        <v>318</v>
      </c>
      <c r="C15" s="6" t="s">
        <v>243</v>
      </c>
    </row>
    <row r="16" spans="1:3" x14ac:dyDescent="0.3">
      <c r="A16" s="7" t="s">
        <v>55</v>
      </c>
      <c r="B16" s="6" t="s">
        <v>322</v>
      </c>
      <c r="C16" s="6" t="s">
        <v>296</v>
      </c>
    </row>
    <row r="17" spans="1:3" x14ac:dyDescent="0.3">
      <c r="A17" s="7" t="s">
        <v>49</v>
      </c>
      <c r="B17" s="6" t="s">
        <v>282</v>
      </c>
      <c r="C17" s="6" t="s">
        <v>283</v>
      </c>
    </row>
    <row r="18" spans="1:3" x14ac:dyDescent="0.3">
      <c r="A18" s="7" t="s">
        <v>43</v>
      </c>
      <c r="B18" s="6" t="s">
        <v>273</v>
      </c>
      <c r="C18" s="6" t="s">
        <v>274</v>
      </c>
    </row>
    <row r="19" spans="1:3" x14ac:dyDescent="0.3">
      <c r="A19" s="7" t="s">
        <v>54</v>
      </c>
      <c r="B19" s="6" t="s">
        <v>258</v>
      </c>
      <c r="C19" s="6" t="s">
        <v>259</v>
      </c>
    </row>
    <row r="20" spans="1:3" x14ac:dyDescent="0.3">
      <c r="A20" s="7" t="s">
        <v>37</v>
      </c>
      <c r="B20" s="6" t="s">
        <v>320</v>
      </c>
      <c r="C20" s="6" t="s">
        <v>302</v>
      </c>
    </row>
    <row r="21" spans="1:3" x14ac:dyDescent="0.3">
      <c r="A21" s="7" t="s">
        <v>75</v>
      </c>
      <c r="B21" s="6" t="s">
        <v>242</v>
      </c>
      <c r="C21" s="6" t="s">
        <v>243</v>
      </c>
    </row>
    <row r="22" spans="1:3" x14ac:dyDescent="0.3">
      <c r="A22" s="7" t="s">
        <v>70</v>
      </c>
      <c r="B22" s="6" t="s">
        <v>308</v>
      </c>
      <c r="C22" s="6" t="s">
        <v>296</v>
      </c>
    </row>
    <row r="23" spans="1:3" x14ac:dyDescent="0.3">
      <c r="A23" s="7" t="s">
        <v>229</v>
      </c>
      <c r="B23" s="6" t="s">
        <v>423</v>
      </c>
      <c r="C23" s="6" t="s">
        <v>424</v>
      </c>
    </row>
    <row r="24" spans="1:3" x14ac:dyDescent="0.3">
      <c r="A24" s="7" t="s">
        <v>84</v>
      </c>
      <c r="B24" s="6" t="s">
        <v>275</v>
      </c>
      <c r="C24" s="6" t="s">
        <v>261</v>
      </c>
    </row>
    <row r="25" spans="1:3" x14ac:dyDescent="0.3">
      <c r="A25" s="7" t="s">
        <v>79</v>
      </c>
      <c r="B25" s="6" t="s">
        <v>262</v>
      </c>
      <c r="C25" s="6" t="s">
        <v>263</v>
      </c>
    </row>
    <row r="26" spans="1:3" x14ac:dyDescent="0.3">
      <c r="A26" s="7" t="s">
        <v>62</v>
      </c>
      <c r="B26" s="6" t="s">
        <v>305</v>
      </c>
      <c r="C26" s="6" t="s">
        <v>296</v>
      </c>
    </row>
    <row r="27" spans="1:3" x14ac:dyDescent="0.3">
      <c r="A27" s="7" t="s">
        <v>60</v>
      </c>
      <c r="B27" s="6" t="s">
        <v>319</v>
      </c>
      <c r="C27" s="6" t="s">
        <v>286</v>
      </c>
    </row>
    <row r="28" spans="1:3" x14ac:dyDescent="0.3">
      <c r="A28" s="7" t="s">
        <v>33</v>
      </c>
      <c r="B28" s="6" t="s">
        <v>244</v>
      </c>
      <c r="C28" s="6" t="s">
        <v>245</v>
      </c>
    </row>
    <row r="29" spans="1:3" x14ac:dyDescent="0.3">
      <c r="A29" s="7" t="s">
        <v>96</v>
      </c>
      <c r="B29" s="6" t="s">
        <v>268</v>
      </c>
      <c r="C29" s="6" t="s">
        <v>261</v>
      </c>
    </row>
    <row r="30" spans="1:3" x14ac:dyDescent="0.3">
      <c r="A30" s="7" t="s">
        <v>92</v>
      </c>
      <c r="B30" s="6" t="s">
        <v>267</v>
      </c>
      <c r="C30" s="6" t="s">
        <v>243</v>
      </c>
    </row>
    <row r="31" spans="1:3" x14ac:dyDescent="0.3">
      <c r="A31" s="7" t="s">
        <v>41</v>
      </c>
      <c r="B31" s="6" t="s">
        <v>288</v>
      </c>
      <c r="C31" s="6" t="s">
        <v>272</v>
      </c>
    </row>
    <row r="32" spans="1:3" x14ac:dyDescent="0.3">
      <c r="A32" s="7" t="s">
        <v>46</v>
      </c>
      <c r="B32" s="6" t="s">
        <v>292</v>
      </c>
      <c r="C32" s="6" t="s">
        <v>272</v>
      </c>
    </row>
    <row r="33" spans="1:3" x14ac:dyDescent="0.3">
      <c r="A33" s="7" t="s">
        <v>71</v>
      </c>
      <c r="B33" s="6" t="s">
        <v>310</v>
      </c>
      <c r="C33" s="6" t="s">
        <v>243</v>
      </c>
    </row>
    <row r="34" spans="1:3" x14ac:dyDescent="0.3">
      <c r="A34" s="7" t="s">
        <v>227</v>
      </c>
      <c r="B34" s="6" t="s">
        <v>387</v>
      </c>
      <c r="C34" s="6" t="s">
        <v>425</v>
      </c>
    </row>
    <row r="35" spans="1:3" x14ac:dyDescent="0.3">
      <c r="A35" s="7" t="s">
        <v>72</v>
      </c>
      <c r="B35" s="6" t="s">
        <v>291</v>
      </c>
      <c r="C35" s="6" t="s">
        <v>243</v>
      </c>
    </row>
    <row r="36" spans="1:3" x14ac:dyDescent="0.3">
      <c r="A36" s="7" t="s">
        <v>69</v>
      </c>
      <c r="B36" s="6" t="s">
        <v>256</v>
      </c>
      <c r="C36" s="6" t="s">
        <v>257</v>
      </c>
    </row>
    <row r="37" spans="1:3" x14ac:dyDescent="0.3">
      <c r="A37" s="7" t="s">
        <v>63</v>
      </c>
      <c r="B37" s="6" t="s">
        <v>306</v>
      </c>
      <c r="C37" s="6" t="s">
        <v>296</v>
      </c>
    </row>
    <row r="38" spans="1:3" x14ac:dyDescent="0.3">
      <c r="A38" s="7" t="s">
        <v>86</v>
      </c>
      <c r="B38" s="6" t="s">
        <v>269</v>
      </c>
      <c r="C38" s="6" t="s">
        <v>270</v>
      </c>
    </row>
    <row r="39" spans="1:3" x14ac:dyDescent="0.3">
      <c r="A39" s="7" t="s">
        <v>35</v>
      </c>
      <c r="B39" s="6" t="s">
        <v>317</v>
      </c>
      <c r="C39" s="6" t="s">
        <v>243</v>
      </c>
    </row>
    <row r="40" spans="1:3" x14ac:dyDescent="0.3">
      <c r="A40" s="7" t="s">
        <v>64</v>
      </c>
      <c r="B40" s="6" t="s">
        <v>244</v>
      </c>
      <c r="C40" s="6" t="s">
        <v>245</v>
      </c>
    </row>
    <row r="41" spans="1:3" x14ac:dyDescent="0.3">
      <c r="A41" s="8" t="s">
        <v>91</v>
      </c>
      <c r="B41" s="4" t="s">
        <v>284</v>
      </c>
      <c r="C41" s="4" t="s">
        <v>445</v>
      </c>
    </row>
    <row r="42" spans="1:3" x14ac:dyDescent="0.3">
      <c r="A42" s="7" t="s">
        <v>89</v>
      </c>
      <c r="B42" s="6" t="s">
        <v>295</v>
      </c>
      <c r="C42" s="6" t="s">
        <v>296</v>
      </c>
    </row>
    <row r="43" spans="1:3" x14ac:dyDescent="0.3">
      <c r="A43" s="7" t="s">
        <v>77</v>
      </c>
      <c r="B43" s="6" t="s">
        <v>251</v>
      </c>
      <c r="C43" s="6" t="s">
        <v>243</v>
      </c>
    </row>
    <row r="44" spans="1:3" x14ac:dyDescent="0.3">
      <c r="A44" s="7" t="s">
        <v>53</v>
      </c>
      <c r="B44" s="6" t="s">
        <v>315</v>
      </c>
      <c r="C44" s="6" t="s">
        <v>316</v>
      </c>
    </row>
    <row r="45" spans="1:3" x14ac:dyDescent="0.3">
      <c r="A45" s="7" t="s">
        <v>56</v>
      </c>
      <c r="B45" s="6" t="s">
        <v>246</v>
      </c>
      <c r="C45" s="6" t="s">
        <v>247</v>
      </c>
    </row>
    <row r="46" spans="1:3" x14ac:dyDescent="0.3">
      <c r="A46" s="7" t="s">
        <v>68</v>
      </c>
      <c r="B46" s="6" t="s">
        <v>254</v>
      </c>
      <c r="C46" s="6" t="s">
        <v>255</v>
      </c>
    </row>
    <row r="47" spans="1:3" x14ac:dyDescent="0.3">
      <c r="A47" s="7" t="s">
        <v>67</v>
      </c>
      <c r="B47" s="6" t="s">
        <v>297</v>
      </c>
      <c r="C47" s="6" t="s">
        <v>296</v>
      </c>
    </row>
    <row r="48" spans="1:3" x14ac:dyDescent="0.3">
      <c r="A48" s="7" t="s">
        <v>224</v>
      </c>
      <c r="B48" s="6" t="s">
        <v>380</v>
      </c>
      <c r="C48" s="6" t="s">
        <v>446</v>
      </c>
    </row>
    <row r="49" spans="1:3" x14ac:dyDescent="0.3">
      <c r="A49" s="7" t="s">
        <v>38</v>
      </c>
      <c r="B49" s="6" t="s">
        <v>289</v>
      </c>
      <c r="C49" s="6" t="s">
        <v>290</v>
      </c>
    </row>
    <row r="50" spans="1:3" x14ac:dyDescent="0.3">
      <c r="A50" s="7" t="s">
        <v>59</v>
      </c>
      <c r="B50" s="6" t="s">
        <v>301</v>
      </c>
      <c r="C50" s="6" t="s">
        <v>302</v>
      </c>
    </row>
    <row r="51" spans="1:3" x14ac:dyDescent="0.3">
      <c r="A51" s="7" t="s">
        <v>58</v>
      </c>
      <c r="B51" s="6" t="s">
        <v>309</v>
      </c>
      <c r="C51" s="6" t="s">
        <v>243</v>
      </c>
    </row>
    <row r="52" spans="1:3" x14ac:dyDescent="0.3">
      <c r="A52" s="7" t="s">
        <v>39</v>
      </c>
      <c r="B52" s="6" t="s">
        <v>242</v>
      </c>
      <c r="C52" s="6" t="s">
        <v>243</v>
      </c>
    </row>
    <row r="53" spans="1:3" x14ac:dyDescent="0.3">
      <c r="A53" s="7" t="s">
        <v>48</v>
      </c>
      <c r="B53" s="6" t="s">
        <v>262</v>
      </c>
      <c r="C53" s="6" t="s">
        <v>277</v>
      </c>
    </row>
    <row r="54" spans="1:3" x14ac:dyDescent="0.3">
      <c r="A54" s="7" t="s">
        <v>50</v>
      </c>
      <c r="B54" s="6" t="s">
        <v>287</v>
      </c>
      <c r="C54" s="6" t="s">
        <v>247</v>
      </c>
    </row>
    <row r="55" spans="1:3" x14ac:dyDescent="0.3">
      <c r="A55" s="7" t="s">
        <v>52</v>
      </c>
      <c r="B55" s="6" t="s">
        <v>314</v>
      </c>
      <c r="C55" s="6" t="s">
        <v>243</v>
      </c>
    </row>
    <row r="56" spans="1:3" x14ac:dyDescent="0.3">
      <c r="A56" s="7" t="s">
        <v>94</v>
      </c>
      <c r="B56" s="6" t="s">
        <v>265</v>
      </c>
      <c r="C56" s="6" t="s">
        <v>266</v>
      </c>
    </row>
    <row r="57" spans="1:3" x14ac:dyDescent="0.3">
      <c r="A57" s="7" t="s">
        <v>83</v>
      </c>
      <c r="B57" s="6" t="s">
        <v>252</v>
      </c>
      <c r="C57" s="6" t="s">
        <v>253</v>
      </c>
    </row>
    <row r="58" spans="1:3" x14ac:dyDescent="0.3">
      <c r="A58" s="7" t="s">
        <v>61</v>
      </c>
      <c r="B58" s="6" t="s">
        <v>313</v>
      </c>
      <c r="C58" s="6" t="s">
        <v>296</v>
      </c>
    </row>
    <row r="59" spans="1:3" x14ac:dyDescent="0.3">
      <c r="A59" s="7" t="s">
        <v>57</v>
      </c>
      <c r="B59" s="6" t="s">
        <v>265</v>
      </c>
      <c r="C59" s="6" t="s">
        <v>266</v>
      </c>
    </row>
    <row r="60" spans="1:3" x14ac:dyDescent="0.3">
      <c r="A60" s="7" t="s">
        <v>74</v>
      </c>
      <c r="B60" s="6" t="s">
        <v>298</v>
      </c>
      <c r="C60" s="6" t="s">
        <v>299</v>
      </c>
    </row>
    <row r="61" spans="1:3" x14ac:dyDescent="0.3">
      <c r="A61" s="7" t="s">
        <v>80</v>
      </c>
      <c r="B61" s="6" t="s">
        <v>285</v>
      </c>
      <c r="C61" s="6" t="s">
        <v>286</v>
      </c>
    </row>
    <row r="62" spans="1:3" x14ac:dyDescent="0.3">
      <c r="A62" s="7" t="s">
        <v>87</v>
      </c>
      <c r="B62" s="6" t="s">
        <v>251</v>
      </c>
      <c r="C62" s="6" t="s">
        <v>243</v>
      </c>
    </row>
    <row r="63" spans="1:3" x14ac:dyDescent="0.3">
      <c r="A63" s="7" t="s">
        <v>65</v>
      </c>
      <c r="B63" s="6" t="s">
        <v>300</v>
      </c>
      <c r="C63" s="6" t="s">
        <v>296</v>
      </c>
    </row>
    <row r="64" spans="1:3" x14ac:dyDescent="0.3">
      <c r="A64" s="7" t="s">
        <v>76</v>
      </c>
      <c r="B64" s="6" t="s">
        <v>303</v>
      </c>
      <c r="C64" s="6" t="s">
        <v>296</v>
      </c>
    </row>
    <row r="65" spans="1:3" x14ac:dyDescent="0.3">
      <c r="A65" s="7" t="s">
        <v>47</v>
      </c>
      <c r="B65" s="6" t="s">
        <v>278</v>
      </c>
      <c r="C65" s="6" t="s">
        <v>279</v>
      </c>
    </row>
    <row r="66" spans="1:3" x14ac:dyDescent="0.3">
      <c r="A66" s="7" t="s">
        <v>95</v>
      </c>
      <c r="B66" s="6" t="s">
        <v>276</v>
      </c>
      <c r="C66" s="6" t="s">
        <v>277</v>
      </c>
    </row>
    <row r="67" spans="1:3" x14ac:dyDescent="0.3">
      <c r="A67" s="7" t="s">
        <v>44</v>
      </c>
      <c r="B67" s="6" t="s">
        <v>312</v>
      </c>
      <c r="C67" s="6" t="s">
        <v>302</v>
      </c>
    </row>
    <row r="68" spans="1:3" x14ac:dyDescent="0.3">
      <c r="A68" s="7" t="s">
        <v>40</v>
      </c>
      <c r="B68" s="6" t="s">
        <v>271</v>
      </c>
      <c r="C68" s="6" t="s">
        <v>272</v>
      </c>
    </row>
    <row r="69" spans="1:3" x14ac:dyDescent="0.3">
      <c r="A69" s="7" t="s">
        <v>45</v>
      </c>
      <c r="B69" s="6" t="s">
        <v>321</v>
      </c>
      <c r="C69" s="6" t="s">
        <v>279</v>
      </c>
    </row>
    <row r="70" spans="1:3" x14ac:dyDescent="0.3">
      <c r="A70" s="7" t="s">
        <v>93</v>
      </c>
      <c r="B70" s="6" t="s">
        <v>294</v>
      </c>
      <c r="C70" s="6" t="s">
        <v>243</v>
      </c>
    </row>
    <row r="71" spans="1:3" x14ac:dyDescent="0.3">
      <c r="A71" s="7" t="s">
        <v>85</v>
      </c>
      <c r="B71" s="6" t="s">
        <v>248</v>
      </c>
      <c r="C71" s="6" t="s">
        <v>249</v>
      </c>
    </row>
    <row r="72" spans="1:3" x14ac:dyDescent="0.3">
      <c r="A72" s="7" t="s">
        <v>51</v>
      </c>
      <c r="B72" s="6" t="s">
        <v>312</v>
      </c>
      <c r="C72" s="6" t="s">
        <v>302</v>
      </c>
    </row>
    <row r="73" spans="1:3" x14ac:dyDescent="0.3">
      <c r="A73" s="7" t="s">
        <v>78</v>
      </c>
      <c r="B73" s="6" t="s">
        <v>273</v>
      </c>
      <c r="C73" s="6" t="s">
        <v>274</v>
      </c>
    </row>
    <row r="74" spans="1:3" x14ac:dyDescent="0.3">
      <c r="A74" s="7" t="s">
        <v>223</v>
      </c>
      <c r="B74" s="6" t="s">
        <v>244</v>
      </c>
      <c r="C74" s="6" t="s">
        <v>245</v>
      </c>
    </row>
    <row r="75" spans="1:3" x14ac:dyDescent="0.3">
      <c r="A75" s="7" t="s">
        <v>88</v>
      </c>
      <c r="B75" s="6" t="s">
        <v>264</v>
      </c>
      <c r="C75" s="6" t="s">
        <v>274</v>
      </c>
    </row>
    <row r="76" spans="1:3" x14ac:dyDescent="0.3">
      <c r="A76" s="7" t="s">
        <v>228</v>
      </c>
      <c r="B76" s="6" t="s">
        <v>382</v>
      </c>
      <c r="C76" s="18" t="s">
        <v>443</v>
      </c>
    </row>
    <row r="77" spans="1:3" x14ac:dyDescent="0.3">
      <c r="A77" s="7" t="s">
        <v>34</v>
      </c>
      <c r="B77" s="6" t="s">
        <v>240</v>
      </c>
      <c r="C77" s="6" t="s">
        <v>241</v>
      </c>
    </row>
    <row r="78" spans="1:3" x14ac:dyDescent="0.3">
      <c r="A78" s="7" t="s">
        <v>109</v>
      </c>
      <c r="B78" s="6" t="s">
        <v>347</v>
      </c>
      <c r="C78" s="6" t="s">
        <v>296</v>
      </c>
    </row>
    <row r="79" spans="1:3" x14ac:dyDescent="0.3">
      <c r="A79" s="7" t="s">
        <v>111</v>
      </c>
      <c r="B79" s="6" t="s">
        <v>315</v>
      </c>
      <c r="C79" s="6" t="s">
        <v>316</v>
      </c>
    </row>
    <row r="80" spans="1:3" x14ac:dyDescent="0.3">
      <c r="A80" s="7" t="s">
        <v>117</v>
      </c>
      <c r="B80" s="6" t="s">
        <v>339</v>
      </c>
      <c r="C80" s="6" t="s">
        <v>296</v>
      </c>
    </row>
    <row r="81" spans="1:3" x14ac:dyDescent="0.3">
      <c r="A81" s="7" t="s">
        <v>131</v>
      </c>
      <c r="B81" s="6" t="s">
        <v>331</v>
      </c>
      <c r="C81" s="6" t="s">
        <v>261</v>
      </c>
    </row>
    <row r="82" spans="1:3" x14ac:dyDescent="0.3">
      <c r="A82" s="7" t="s">
        <v>137</v>
      </c>
      <c r="B82" s="6" t="s">
        <v>325</v>
      </c>
      <c r="C82" s="6" t="s">
        <v>261</v>
      </c>
    </row>
    <row r="83" spans="1:3" x14ac:dyDescent="0.3">
      <c r="A83" s="7" t="s">
        <v>138</v>
      </c>
      <c r="B83" s="6" t="s">
        <v>254</v>
      </c>
      <c r="C83" s="6" t="s">
        <v>255</v>
      </c>
    </row>
    <row r="84" spans="1:3" x14ac:dyDescent="0.3">
      <c r="A84" s="7" t="s">
        <v>119</v>
      </c>
      <c r="B84" s="6" t="s">
        <v>358</v>
      </c>
      <c r="C84" s="6" t="s">
        <v>335</v>
      </c>
    </row>
    <row r="85" spans="1:3" x14ac:dyDescent="0.3">
      <c r="A85" s="7" t="s">
        <v>127</v>
      </c>
      <c r="B85" s="6" t="s">
        <v>337</v>
      </c>
      <c r="C85" s="6" t="s">
        <v>338</v>
      </c>
    </row>
    <row r="86" spans="1:3" x14ac:dyDescent="0.3">
      <c r="A86" s="7" t="s">
        <v>114</v>
      </c>
      <c r="B86" s="6" t="s">
        <v>265</v>
      </c>
      <c r="C86" s="6" t="s">
        <v>266</v>
      </c>
    </row>
    <row r="87" spans="1:3" x14ac:dyDescent="0.3">
      <c r="A87" s="7" t="s">
        <v>133</v>
      </c>
      <c r="B87" s="6" t="s">
        <v>332</v>
      </c>
      <c r="C87" s="6" t="s">
        <v>333</v>
      </c>
    </row>
    <row r="88" spans="1:3" x14ac:dyDescent="0.3">
      <c r="A88" s="7" t="s">
        <v>118</v>
      </c>
      <c r="B88" s="6" t="s">
        <v>344</v>
      </c>
      <c r="C88" s="6" t="s">
        <v>345</v>
      </c>
    </row>
    <row r="89" spans="1:3" x14ac:dyDescent="0.3">
      <c r="A89" s="7" t="s">
        <v>126</v>
      </c>
      <c r="B89" s="6" t="s">
        <v>332</v>
      </c>
      <c r="C89" s="6" t="s">
        <v>333</v>
      </c>
    </row>
    <row r="90" spans="1:3" x14ac:dyDescent="0.3">
      <c r="A90" s="7" t="s">
        <v>99</v>
      </c>
      <c r="B90" s="6" t="s">
        <v>359</v>
      </c>
      <c r="C90" s="6" t="s">
        <v>316</v>
      </c>
    </row>
    <row r="91" spans="1:3" x14ac:dyDescent="0.3">
      <c r="A91" s="7" t="s">
        <v>122</v>
      </c>
      <c r="B91" s="6" t="s">
        <v>340</v>
      </c>
      <c r="C91" s="6" t="s">
        <v>243</v>
      </c>
    </row>
    <row r="92" spans="1:3" x14ac:dyDescent="0.3">
      <c r="A92" s="7" t="s">
        <v>124</v>
      </c>
      <c r="B92" s="6" t="s">
        <v>341</v>
      </c>
      <c r="C92" s="6" t="s">
        <v>266</v>
      </c>
    </row>
    <row r="93" spans="1:3" x14ac:dyDescent="0.3">
      <c r="A93" s="7" t="s">
        <v>129</v>
      </c>
      <c r="B93" s="6" t="s">
        <v>329</v>
      </c>
      <c r="C93" s="6" t="s">
        <v>330</v>
      </c>
    </row>
    <row r="94" spans="1:3" x14ac:dyDescent="0.3">
      <c r="A94" s="7" t="s">
        <v>102</v>
      </c>
      <c r="B94" s="6" t="s">
        <v>262</v>
      </c>
      <c r="C94" s="6" t="s">
        <v>277</v>
      </c>
    </row>
    <row r="95" spans="1:3" x14ac:dyDescent="0.3">
      <c r="A95" s="7" t="s">
        <v>132</v>
      </c>
      <c r="B95" s="6" t="s">
        <v>327</v>
      </c>
      <c r="C95" s="6" t="s">
        <v>328</v>
      </c>
    </row>
    <row r="96" spans="1:3" x14ac:dyDescent="0.3">
      <c r="A96" s="7" t="s">
        <v>121</v>
      </c>
      <c r="B96" s="6" t="s">
        <v>276</v>
      </c>
      <c r="C96" s="6" t="s">
        <v>277</v>
      </c>
    </row>
    <row r="97" spans="1:3" x14ac:dyDescent="0.3">
      <c r="A97" s="7" t="s">
        <v>115</v>
      </c>
      <c r="B97" s="6" t="s">
        <v>315</v>
      </c>
      <c r="C97" s="6" t="s">
        <v>316</v>
      </c>
    </row>
    <row r="98" spans="1:3" x14ac:dyDescent="0.3">
      <c r="A98" s="7" t="s">
        <v>100</v>
      </c>
      <c r="B98" s="6" t="s">
        <v>358</v>
      </c>
      <c r="C98" s="6" t="s">
        <v>335</v>
      </c>
    </row>
    <row r="99" spans="1:3" x14ac:dyDescent="0.3">
      <c r="A99" s="7" t="s">
        <v>125</v>
      </c>
      <c r="B99" s="6" t="s">
        <v>287</v>
      </c>
      <c r="C99" s="6" t="s">
        <v>247</v>
      </c>
    </row>
    <row r="100" spans="1:3" x14ac:dyDescent="0.3">
      <c r="A100" s="7" t="s">
        <v>105</v>
      </c>
      <c r="B100" s="6" t="s">
        <v>349</v>
      </c>
      <c r="C100" s="6" t="s">
        <v>279</v>
      </c>
    </row>
    <row r="101" spans="1:3" x14ac:dyDescent="0.3">
      <c r="A101" s="7" t="s">
        <v>136</v>
      </c>
      <c r="B101" s="6" t="s">
        <v>246</v>
      </c>
      <c r="C101" s="6" t="s">
        <v>247</v>
      </c>
    </row>
    <row r="102" spans="1:3" x14ac:dyDescent="0.3">
      <c r="A102" s="7" t="s">
        <v>123</v>
      </c>
      <c r="B102" s="6" t="s">
        <v>340</v>
      </c>
      <c r="C102" s="6" t="s">
        <v>243</v>
      </c>
    </row>
    <row r="103" spans="1:3" x14ac:dyDescent="0.3">
      <c r="A103" s="7" t="s">
        <v>101</v>
      </c>
      <c r="B103" s="6" t="s">
        <v>357</v>
      </c>
      <c r="C103" s="6" t="s">
        <v>338</v>
      </c>
    </row>
    <row r="104" spans="1:3" x14ac:dyDescent="0.3">
      <c r="A104" s="7" t="s">
        <v>120</v>
      </c>
      <c r="B104" s="6" t="s">
        <v>262</v>
      </c>
      <c r="C104" s="6" t="s">
        <v>277</v>
      </c>
    </row>
    <row r="105" spans="1:3" x14ac:dyDescent="0.3">
      <c r="A105" s="7" t="s">
        <v>108</v>
      </c>
      <c r="B105" s="6" t="s">
        <v>348</v>
      </c>
      <c r="C105" s="6" t="s">
        <v>345</v>
      </c>
    </row>
    <row r="106" spans="1:3" x14ac:dyDescent="0.3">
      <c r="A106" s="7" t="s">
        <v>130</v>
      </c>
      <c r="B106" s="6" t="s">
        <v>334</v>
      </c>
      <c r="C106" s="6" t="s">
        <v>335</v>
      </c>
    </row>
    <row r="107" spans="1:3" x14ac:dyDescent="0.3">
      <c r="A107" s="7" t="s">
        <v>103</v>
      </c>
      <c r="B107" s="6" t="s">
        <v>356</v>
      </c>
      <c r="C107" s="6" t="s">
        <v>335</v>
      </c>
    </row>
    <row r="108" spans="1:3" x14ac:dyDescent="0.3">
      <c r="A108" s="7" t="s">
        <v>98</v>
      </c>
      <c r="B108" s="6" t="s">
        <v>242</v>
      </c>
      <c r="C108" s="6" t="s">
        <v>243</v>
      </c>
    </row>
    <row r="109" spans="1:3" x14ac:dyDescent="0.3">
      <c r="A109" s="7" t="s">
        <v>97</v>
      </c>
      <c r="B109" s="6" t="s">
        <v>355</v>
      </c>
      <c r="C109" s="6" t="s">
        <v>335</v>
      </c>
    </row>
    <row r="110" spans="1:3" x14ac:dyDescent="0.3">
      <c r="A110" s="7" t="s">
        <v>112</v>
      </c>
      <c r="B110" s="6" t="s">
        <v>350</v>
      </c>
      <c r="C110" s="6" t="s">
        <v>351</v>
      </c>
    </row>
    <row r="111" spans="1:3" x14ac:dyDescent="0.3">
      <c r="A111" s="7" t="s">
        <v>116</v>
      </c>
      <c r="B111" s="6" t="s">
        <v>342</v>
      </c>
      <c r="C111" s="6" t="s">
        <v>343</v>
      </c>
    </row>
    <row r="112" spans="1:3" x14ac:dyDescent="0.3">
      <c r="A112" s="7" t="s">
        <v>107</v>
      </c>
      <c r="B112" s="6" t="s">
        <v>352</v>
      </c>
      <c r="C112" s="6" t="s">
        <v>338</v>
      </c>
    </row>
    <row r="113" spans="1:3" x14ac:dyDescent="0.3">
      <c r="A113" s="7" t="s">
        <v>135</v>
      </c>
      <c r="B113" s="6" t="s">
        <v>326</v>
      </c>
      <c r="C113" s="6" t="s">
        <v>261</v>
      </c>
    </row>
    <row r="114" spans="1:3" x14ac:dyDescent="0.3">
      <c r="A114" s="7" t="s">
        <v>128</v>
      </c>
      <c r="B114" s="6" t="s">
        <v>336</v>
      </c>
      <c r="C114" s="6" t="s">
        <v>261</v>
      </c>
    </row>
    <row r="115" spans="1:3" x14ac:dyDescent="0.3">
      <c r="A115" s="7" t="s">
        <v>106</v>
      </c>
      <c r="B115" s="6" t="s">
        <v>344</v>
      </c>
      <c r="C115" s="6" t="s">
        <v>345</v>
      </c>
    </row>
    <row r="116" spans="1:3" x14ac:dyDescent="0.3">
      <c r="A116" s="7" t="s">
        <v>104</v>
      </c>
      <c r="B116" s="6" t="s">
        <v>353</v>
      </c>
      <c r="C116" s="6" t="s">
        <v>354</v>
      </c>
    </row>
    <row r="117" spans="1:3" x14ac:dyDescent="0.3">
      <c r="A117" s="7" t="s">
        <v>110</v>
      </c>
      <c r="B117" s="6" t="s">
        <v>289</v>
      </c>
      <c r="C117" s="6" t="s">
        <v>290</v>
      </c>
    </row>
    <row r="118" spans="1:3" x14ac:dyDescent="0.3">
      <c r="A118" s="7" t="s">
        <v>113</v>
      </c>
      <c r="B118" s="6" t="s">
        <v>346</v>
      </c>
      <c r="C118" s="6" t="s">
        <v>296</v>
      </c>
    </row>
    <row r="119" spans="1:3" x14ac:dyDescent="0.3">
      <c r="A119" s="7" t="s">
        <v>134</v>
      </c>
      <c r="B119" s="6" t="s">
        <v>269</v>
      </c>
      <c r="C119" s="6" t="s">
        <v>270</v>
      </c>
    </row>
    <row r="120" spans="1:3" x14ac:dyDescent="0.3">
      <c r="A120" s="7" t="s">
        <v>170</v>
      </c>
      <c r="B120" s="6" t="s">
        <v>389</v>
      </c>
      <c r="C120" s="6" t="s">
        <v>390</v>
      </c>
    </row>
    <row r="121" spans="1:3" x14ac:dyDescent="0.3">
      <c r="A121" s="7" t="s">
        <v>150</v>
      </c>
      <c r="B121" s="6" t="s">
        <v>360</v>
      </c>
      <c r="C121" s="6" t="s">
        <v>361</v>
      </c>
    </row>
    <row r="122" spans="1:3" x14ac:dyDescent="0.3">
      <c r="A122" s="7" t="s">
        <v>163</v>
      </c>
      <c r="B122" s="6" t="s">
        <v>384</v>
      </c>
      <c r="C122" s="6" t="s">
        <v>444</v>
      </c>
    </row>
    <row r="123" spans="1:3" x14ac:dyDescent="0.3">
      <c r="A123" s="7" t="s">
        <v>145</v>
      </c>
      <c r="B123" s="6" t="s">
        <v>244</v>
      </c>
      <c r="C123" s="6" t="s">
        <v>245</v>
      </c>
    </row>
    <row r="124" spans="1:3" x14ac:dyDescent="0.3">
      <c r="A124" s="7" t="s">
        <v>171</v>
      </c>
      <c r="B124" s="6" t="s">
        <v>426</v>
      </c>
      <c r="C124" s="6" t="s">
        <v>427</v>
      </c>
    </row>
    <row r="125" spans="1:3" x14ac:dyDescent="0.3">
      <c r="A125" s="7" t="s">
        <v>166</v>
      </c>
      <c r="B125" s="6" t="s">
        <v>435</v>
      </c>
      <c r="C125" s="6" t="s">
        <v>447</v>
      </c>
    </row>
    <row r="126" spans="1:3" x14ac:dyDescent="0.3">
      <c r="A126" s="7" t="s">
        <v>234</v>
      </c>
      <c r="B126" s="6" t="s">
        <v>421</v>
      </c>
      <c r="C126" s="6" t="s">
        <v>422</v>
      </c>
    </row>
    <row r="127" spans="1:3" x14ac:dyDescent="0.3">
      <c r="A127" s="7" t="s">
        <v>162</v>
      </c>
      <c r="B127" s="6" t="s">
        <v>437</v>
      </c>
      <c r="C127" s="6" t="s">
        <v>257</v>
      </c>
    </row>
    <row r="128" spans="1:3" x14ac:dyDescent="0.3">
      <c r="A128" s="7" t="s">
        <v>153</v>
      </c>
      <c r="B128" s="6" t="s">
        <v>370</v>
      </c>
      <c r="C128" s="6" t="s">
        <v>338</v>
      </c>
    </row>
    <row r="129" spans="1:3" x14ac:dyDescent="0.3">
      <c r="A129" s="7" t="s">
        <v>161</v>
      </c>
      <c r="B129" s="6" t="s">
        <v>256</v>
      </c>
      <c r="C129" s="6" t="s">
        <v>257</v>
      </c>
    </row>
    <row r="130" spans="1:3" x14ac:dyDescent="0.3">
      <c r="A130" s="7" t="s">
        <v>233</v>
      </c>
      <c r="B130" s="6" t="s">
        <v>415</v>
      </c>
      <c r="C130" s="6" t="s">
        <v>449</v>
      </c>
    </row>
    <row r="131" spans="1:3" x14ac:dyDescent="0.3">
      <c r="A131" s="7" t="s">
        <v>159</v>
      </c>
      <c r="B131" s="6" t="s">
        <v>434</v>
      </c>
      <c r="C131" s="6" t="s">
        <v>330</v>
      </c>
    </row>
    <row r="132" spans="1:3" x14ac:dyDescent="0.3">
      <c r="A132" s="7" t="s">
        <v>173</v>
      </c>
      <c r="B132" s="6" t="s">
        <v>388</v>
      </c>
      <c r="C132" s="6" t="s">
        <v>391</v>
      </c>
    </row>
    <row r="133" spans="1:3" x14ac:dyDescent="0.3">
      <c r="A133" s="7" t="s">
        <v>238</v>
      </c>
      <c r="B133" s="6" t="s">
        <v>420</v>
      </c>
      <c r="C133" s="6" t="s">
        <v>448</v>
      </c>
    </row>
    <row r="134" spans="1:3" x14ac:dyDescent="0.3">
      <c r="A134" s="7" t="s">
        <v>149</v>
      </c>
      <c r="B134" s="6" t="s">
        <v>362</v>
      </c>
      <c r="C134" s="6" t="s">
        <v>363</v>
      </c>
    </row>
    <row r="135" spans="1:3" x14ac:dyDescent="0.3">
      <c r="A135" s="7" t="s">
        <v>146</v>
      </c>
      <c r="B135" s="6" t="s">
        <v>371</v>
      </c>
      <c r="C135" s="6" t="s">
        <v>243</v>
      </c>
    </row>
    <row r="136" spans="1:3" x14ac:dyDescent="0.3">
      <c r="A136" s="7" t="s">
        <v>144</v>
      </c>
      <c r="B136" s="6" t="s">
        <v>344</v>
      </c>
      <c r="C136" s="6" t="s">
        <v>345</v>
      </c>
    </row>
    <row r="137" spans="1:3" x14ac:dyDescent="0.3">
      <c r="A137" s="7" t="s">
        <v>236</v>
      </c>
      <c r="B137" s="6" t="s">
        <v>416</v>
      </c>
      <c r="C137" s="6" t="s">
        <v>450</v>
      </c>
    </row>
    <row r="138" spans="1:3" x14ac:dyDescent="0.3">
      <c r="A138" s="7" t="s">
        <v>230</v>
      </c>
      <c r="B138" s="6" t="s">
        <v>409</v>
      </c>
      <c r="C138" s="6" t="s">
        <v>410</v>
      </c>
    </row>
    <row r="139" spans="1:3" x14ac:dyDescent="0.3">
      <c r="A139" s="7" t="s">
        <v>160</v>
      </c>
      <c r="B139" s="6" t="s">
        <v>428</v>
      </c>
      <c r="C139" s="6" t="s">
        <v>451</v>
      </c>
    </row>
    <row r="140" spans="1:3" x14ac:dyDescent="0.3">
      <c r="A140" s="7" t="s">
        <v>165</v>
      </c>
      <c r="B140" s="6" t="s">
        <v>428</v>
      </c>
      <c r="C140" s="6" t="s">
        <v>451</v>
      </c>
    </row>
    <row r="141" spans="1:3" x14ac:dyDescent="0.3">
      <c r="A141" s="7" t="s">
        <v>140</v>
      </c>
      <c r="B141" s="6" t="s">
        <v>412</v>
      </c>
      <c r="C141" s="6" t="s">
        <v>450</v>
      </c>
    </row>
    <row r="142" spans="1:3" x14ac:dyDescent="0.3">
      <c r="A142" s="7" t="s">
        <v>156</v>
      </c>
      <c r="B142" s="6" t="s">
        <v>373</v>
      </c>
      <c r="C142" s="6" t="s">
        <v>374</v>
      </c>
    </row>
    <row r="143" spans="1:3" x14ac:dyDescent="0.3">
      <c r="A143" s="7" t="s">
        <v>142</v>
      </c>
      <c r="B143" s="6" t="s">
        <v>362</v>
      </c>
      <c r="C143" s="6" t="s">
        <v>363</v>
      </c>
    </row>
    <row r="144" spans="1:3" x14ac:dyDescent="0.3">
      <c r="A144" s="7" t="s">
        <v>237</v>
      </c>
      <c r="B144" s="6" t="s">
        <v>414</v>
      </c>
      <c r="C144" s="6" t="s">
        <v>450</v>
      </c>
    </row>
    <row r="145" spans="1:3" x14ac:dyDescent="0.3">
      <c r="A145" s="7" t="s">
        <v>172</v>
      </c>
      <c r="B145" s="6" t="s">
        <v>432</v>
      </c>
      <c r="C145" s="6" t="s">
        <v>433</v>
      </c>
    </row>
    <row r="146" spans="1:3" x14ac:dyDescent="0.3">
      <c r="A146" s="7" t="s">
        <v>168</v>
      </c>
      <c r="B146" s="6" t="s">
        <v>436</v>
      </c>
      <c r="C146" s="6" t="s">
        <v>430</v>
      </c>
    </row>
    <row r="147" spans="1:3" x14ac:dyDescent="0.3">
      <c r="A147" s="7" t="s">
        <v>232</v>
      </c>
      <c r="B147" s="6" t="s">
        <v>413</v>
      </c>
      <c r="C147" s="6" t="s">
        <v>450</v>
      </c>
    </row>
    <row r="148" spans="1:3" x14ac:dyDescent="0.3">
      <c r="A148" s="7" t="s">
        <v>147</v>
      </c>
      <c r="B148" s="6" t="s">
        <v>360</v>
      </c>
      <c r="C148" s="6" t="s">
        <v>361</v>
      </c>
    </row>
    <row r="149" spans="1:3" x14ac:dyDescent="0.3">
      <c r="A149" s="7" t="s">
        <v>151</v>
      </c>
      <c r="B149" s="6" t="s">
        <v>367</v>
      </c>
      <c r="C149" s="6" t="s">
        <v>368</v>
      </c>
    </row>
    <row r="150" spans="1:3" x14ac:dyDescent="0.3">
      <c r="A150" s="7" t="s">
        <v>143</v>
      </c>
      <c r="B150" s="6" t="s">
        <v>369</v>
      </c>
      <c r="C150" s="6" t="s">
        <v>296</v>
      </c>
    </row>
    <row r="151" spans="1:3" x14ac:dyDescent="0.3">
      <c r="A151" s="7" t="s">
        <v>235</v>
      </c>
      <c r="B151" s="6" t="s">
        <v>417</v>
      </c>
      <c r="C151" s="6" t="s">
        <v>418</v>
      </c>
    </row>
    <row r="152" spans="1:3" x14ac:dyDescent="0.3">
      <c r="A152" s="7" t="s">
        <v>167</v>
      </c>
      <c r="B152" s="6" t="s">
        <v>429</v>
      </c>
      <c r="C152" s="6" t="s">
        <v>430</v>
      </c>
    </row>
    <row r="153" spans="1:3" x14ac:dyDescent="0.3">
      <c r="A153" s="7" t="s">
        <v>164</v>
      </c>
      <c r="B153" s="6" t="s">
        <v>382</v>
      </c>
      <c r="C153" s="18" t="s">
        <v>443</v>
      </c>
    </row>
    <row r="154" spans="1:3" x14ac:dyDescent="0.3">
      <c r="A154" s="7" t="s">
        <v>231</v>
      </c>
      <c r="B154" s="6" t="s">
        <v>411</v>
      </c>
      <c r="C154" s="6" t="s">
        <v>448</v>
      </c>
    </row>
    <row r="155" spans="1:3" x14ac:dyDescent="0.3">
      <c r="A155" s="7" t="s">
        <v>141</v>
      </c>
      <c r="B155" s="6" t="s">
        <v>365</v>
      </c>
      <c r="C155" s="6" t="s">
        <v>366</v>
      </c>
    </row>
    <row r="156" spans="1:3" x14ac:dyDescent="0.3">
      <c r="A156" s="7" t="s">
        <v>157</v>
      </c>
      <c r="B156" s="6" t="s">
        <v>373</v>
      </c>
      <c r="C156" s="6" t="s">
        <v>374</v>
      </c>
    </row>
    <row r="157" spans="1:3" x14ac:dyDescent="0.3">
      <c r="A157" s="7" t="s">
        <v>139</v>
      </c>
      <c r="B157" s="6" t="s">
        <v>370</v>
      </c>
      <c r="C157" s="6" t="s">
        <v>338</v>
      </c>
    </row>
    <row r="158" spans="1:3" x14ac:dyDescent="0.3">
      <c r="A158" s="7" t="s">
        <v>439</v>
      </c>
      <c r="B158" s="6" t="s">
        <v>364</v>
      </c>
      <c r="C158" s="6" t="s">
        <v>324</v>
      </c>
    </row>
    <row r="159" spans="1:3" x14ac:dyDescent="0.3">
      <c r="A159" s="7" t="s">
        <v>154</v>
      </c>
      <c r="B159" s="6" t="s">
        <v>376</v>
      </c>
      <c r="C159" s="6" t="s">
        <v>241</v>
      </c>
    </row>
    <row r="160" spans="1:3" x14ac:dyDescent="0.3">
      <c r="A160" s="7" t="s">
        <v>169</v>
      </c>
      <c r="B160" s="6" t="s">
        <v>400</v>
      </c>
      <c r="C160" s="6" t="s">
        <v>431</v>
      </c>
    </row>
    <row r="161" spans="1:3" x14ac:dyDescent="0.3">
      <c r="A161" s="7" t="s">
        <v>188</v>
      </c>
      <c r="B161" s="6" t="s">
        <v>414</v>
      </c>
      <c r="C161" s="6" t="s">
        <v>450</v>
      </c>
    </row>
    <row r="162" spans="1:3" x14ac:dyDescent="0.3">
      <c r="A162" s="7" t="s">
        <v>148</v>
      </c>
      <c r="B162" s="6" t="s">
        <v>367</v>
      </c>
      <c r="C162" s="6" t="s">
        <v>368</v>
      </c>
    </row>
    <row r="163" spans="1:3" x14ac:dyDescent="0.3">
      <c r="A163" s="7" t="s">
        <v>155</v>
      </c>
      <c r="B163" s="6" t="s">
        <v>375</v>
      </c>
      <c r="C163" s="6" t="s">
        <v>374</v>
      </c>
    </row>
    <row r="164" spans="1:3" x14ac:dyDescent="0.3">
      <c r="A164" s="7" t="s">
        <v>152</v>
      </c>
      <c r="B164" s="6" t="s">
        <v>372</v>
      </c>
      <c r="C164" s="6" t="s">
        <v>243</v>
      </c>
    </row>
    <row r="165" spans="1:3" x14ac:dyDescent="0.3">
      <c r="A165" s="7" t="s">
        <v>239</v>
      </c>
      <c r="B165" s="6" t="s">
        <v>419</v>
      </c>
      <c r="C165" s="6" t="s">
        <v>450</v>
      </c>
    </row>
    <row r="166" spans="1:3" x14ac:dyDescent="0.3">
      <c r="A166" s="7" t="s">
        <v>174</v>
      </c>
      <c r="B166" s="6" t="s">
        <v>392</v>
      </c>
      <c r="C166" s="6" t="s">
        <v>391</v>
      </c>
    </row>
    <row r="167" spans="1:3" x14ac:dyDescent="0.3">
      <c r="A167" s="7" t="s">
        <v>219</v>
      </c>
      <c r="B167" s="6" t="s">
        <v>397</v>
      </c>
      <c r="C167" s="6" t="s">
        <v>279</v>
      </c>
    </row>
    <row r="168" spans="1:3" x14ac:dyDescent="0.3">
      <c r="A168" s="7" t="s">
        <v>185</v>
      </c>
      <c r="B168" s="6" t="s">
        <v>380</v>
      </c>
      <c r="C168" s="6" t="s">
        <v>381</v>
      </c>
    </row>
    <row r="169" spans="1:3" x14ac:dyDescent="0.3">
      <c r="A169" s="7" t="s">
        <v>200</v>
      </c>
      <c r="B169" s="6" t="s">
        <v>403</v>
      </c>
      <c r="C169" s="18" t="s">
        <v>383</v>
      </c>
    </row>
    <row r="170" spans="1:3" x14ac:dyDescent="0.3">
      <c r="A170" s="7" t="s">
        <v>202</v>
      </c>
      <c r="B170" s="6" t="s">
        <v>408</v>
      </c>
      <c r="C170" s="6" t="s">
        <v>445</v>
      </c>
    </row>
    <row r="171" spans="1:3" x14ac:dyDescent="0.3">
      <c r="A171" s="7" t="s">
        <v>194</v>
      </c>
      <c r="B171" s="6" t="s">
        <v>393</v>
      </c>
      <c r="C171" s="6" t="s">
        <v>394</v>
      </c>
    </row>
    <row r="172" spans="1:3" x14ac:dyDescent="0.3">
      <c r="A172" s="7" t="s">
        <v>211</v>
      </c>
      <c r="B172" s="6" t="s">
        <v>244</v>
      </c>
      <c r="C172" s="6" t="s">
        <v>245</v>
      </c>
    </row>
    <row r="173" spans="1:3" x14ac:dyDescent="0.3">
      <c r="A173" s="7" t="s">
        <v>190</v>
      </c>
      <c r="B173" s="6" t="s">
        <v>392</v>
      </c>
      <c r="C173" s="6" t="s">
        <v>391</v>
      </c>
    </row>
    <row r="174" spans="1:3" x14ac:dyDescent="0.3">
      <c r="A174" s="7" t="s">
        <v>218</v>
      </c>
      <c r="B174" s="6" t="s">
        <v>304</v>
      </c>
      <c r="C174" s="6" t="s">
        <v>299</v>
      </c>
    </row>
    <row r="175" spans="1:3" x14ac:dyDescent="0.3">
      <c r="A175" s="7" t="s">
        <v>180</v>
      </c>
      <c r="B175" s="6" t="s">
        <v>375</v>
      </c>
      <c r="C175" s="6" t="s">
        <v>374</v>
      </c>
    </row>
    <row r="176" spans="1:3" x14ac:dyDescent="0.3">
      <c r="A176" s="7" t="s">
        <v>205</v>
      </c>
      <c r="B176" s="6" t="s">
        <v>401</v>
      </c>
      <c r="C176" s="6" t="s">
        <v>402</v>
      </c>
    </row>
    <row r="177" spans="1:3" x14ac:dyDescent="0.3">
      <c r="A177" s="7" t="s">
        <v>203</v>
      </c>
      <c r="B177" s="6" t="s">
        <v>396</v>
      </c>
      <c r="C177" s="6" t="s">
        <v>452</v>
      </c>
    </row>
    <row r="178" spans="1:3" x14ac:dyDescent="0.3">
      <c r="A178" s="7" t="s">
        <v>215</v>
      </c>
      <c r="B178" s="6" t="s">
        <v>395</v>
      </c>
      <c r="C178" s="6" t="s">
        <v>296</v>
      </c>
    </row>
    <row r="179" spans="1:3" x14ac:dyDescent="0.3">
      <c r="A179" s="7" t="s">
        <v>191</v>
      </c>
      <c r="B179" s="6" t="s">
        <v>389</v>
      </c>
      <c r="C179" s="6" t="s">
        <v>390</v>
      </c>
    </row>
    <row r="180" spans="1:3" x14ac:dyDescent="0.3">
      <c r="A180" s="7" t="s">
        <v>213</v>
      </c>
      <c r="B180" s="6" t="s">
        <v>396</v>
      </c>
      <c r="C180" s="6" t="s">
        <v>452</v>
      </c>
    </row>
    <row r="181" spans="1:3" x14ac:dyDescent="0.3">
      <c r="A181" s="7" t="s">
        <v>177</v>
      </c>
      <c r="B181" s="6" t="s">
        <v>326</v>
      </c>
      <c r="C181" s="6" t="s">
        <v>261</v>
      </c>
    </row>
    <row r="182" spans="1:3" x14ac:dyDescent="0.3">
      <c r="A182" s="7" t="s">
        <v>207</v>
      </c>
      <c r="B182" s="6" t="s">
        <v>400</v>
      </c>
      <c r="C182" s="6" t="s">
        <v>453</v>
      </c>
    </row>
    <row r="183" spans="1:3" x14ac:dyDescent="0.3">
      <c r="A183" s="7" t="s">
        <v>208</v>
      </c>
      <c r="B183" s="6" t="s">
        <v>388</v>
      </c>
      <c r="C183" s="6" t="s">
        <v>391</v>
      </c>
    </row>
    <row r="184" spans="1:3" x14ac:dyDescent="0.3">
      <c r="A184" s="7" t="s">
        <v>206</v>
      </c>
      <c r="B184" s="6" t="s">
        <v>282</v>
      </c>
      <c r="C184" s="6" t="s">
        <v>263</v>
      </c>
    </row>
    <row r="185" spans="1:3" x14ac:dyDescent="0.3">
      <c r="A185" s="7" t="s">
        <v>181</v>
      </c>
      <c r="B185" s="6" t="s">
        <v>244</v>
      </c>
      <c r="C185" s="6" t="s">
        <v>245</v>
      </c>
    </row>
    <row r="186" spans="1:3" x14ac:dyDescent="0.3">
      <c r="A186" s="7" t="s">
        <v>192</v>
      </c>
      <c r="B186" s="6" t="s">
        <v>388</v>
      </c>
      <c r="C186" s="6" t="s">
        <v>391</v>
      </c>
    </row>
    <row r="187" spans="1:3" x14ac:dyDescent="0.3">
      <c r="A187" s="7" t="s">
        <v>214</v>
      </c>
      <c r="B187" s="6" t="s">
        <v>396</v>
      </c>
      <c r="C187" s="6" t="s">
        <v>452</v>
      </c>
    </row>
    <row r="188" spans="1:3" x14ac:dyDescent="0.3">
      <c r="A188" s="7" t="s">
        <v>178</v>
      </c>
      <c r="B188" s="6" t="s">
        <v>384</v>
      </c>
      <c r="C188" s="6" t="s">
        <v>444</v>
      </c>
    </row>
    <row r="189" spans="1:3" x14ac:dyDescent="0.3">
      <c r="A189" s="7" t="s">
        <v>209</v>
      </c>
      <c r="B189" s="6" t="s">
        <v>406</v>
      </c>
      <c r="C189" s="6" t="s">
        <v>402</v>
      </c>
    </row>
    <row r="190" spans="1:3" x14ac:dyDescent="0.3">
      <c r="A190" s="7" t="s">
        <v>201</v>
      </c>
      <c r="B190" s="6" t="s">
        <v>407</v>
      </c>
      <c r="C190" s="6" t="s">
        <v>454</v>
      </c>
    </row>
    <row r="191" spans="1:3" x14ac:dyDescent="0.3">
      <c r="A191" s="7" t="s">
        <v>220</v>
      </c>
      <c r="B191" s="6" t="s">
        <v>398</v>
      </c>
      <c r="C191" s="6" t="s">
        <v>399</v>
      </c>
    </row>
    <row r="192" spans="1:3" x14ac:dyDescent="0.3">
      <c r="A192" s="7" t="s">
        <v>176</v>
      </c>
      <c r="B192" s="6" t="s">
        <v>323</v>
      </c>
      <c r="C192" s="6" t="s">
        <v>324</v>
      </c>
    </row>
    <row r="193" spans="1:3" x14ac:dyDescent="0.3">
      <c r="A193" s="7" t="s">
        <v>182</v>
      </c>
      <c r="B193" s="6" t="s">
        <v>377</v>
      </c>
      <c r="C193" s="6" t="s">
        <v>378</v>
      </c>
    </row>
    <row r="194" spans="1:3" x14ac:dyDescent="0.3">
      <c r="A194" s="7" t="s">
        <v>193</v>
      </c>
      <c r="B194" s="6" t="s">
        <v>358</v>
      </c>
      <c r="C194" s="6" t="s">
        <v>335</v>
      </c>
    </row>
    <row r="195" spans="1:3" x14ac:dyDescent="0.3">
      <c r="A195" s="7" t="s">
        <v>179</v>
      </c>
      <c r="B195" s="6" t="s">
        <v>387</v>
      </c>
      <c r="C195" s="6" t="s">
        <v>455</v>
      </c>
    </row>
    <row r="196" spans="1:3" x14ac:dyDescent="0.3">
      <c r="A196" s="7" t="s">
        <v>175</v>
      </c>
      <c r="B196" s="6" t="s">
        <v>386</v>
      </c>
      <c r="C196" s="6" t="s">
        <v>444</v>
      </c>
    </row>
    <row r="197" spans="1:3" x14ac:dyDescent="0.3">
      <c r="A197" s="7" t="s">
        <v>204</v>
      </c>
      <c r="B197" s="6" t="s">
        <v>405</v>
      </c>
      <c r="C197" s="6" t="s">
        <v>453</v>
      </c>
    </row>
    <row r="198" spans="1:3" x14ac:dyDescent="0.3">
      <c r="A198" s="7" t="s">
        <v>216</v>
      </c>
      <c r="B198" s="6" t="s">
        <v>304</v>
      </c>
      <c r="C198" s="6" t="s">
        <v>299</v>
      </c>
    </row>
    <row r="199" spans="1:3" x14ac:dyDescent="0.3">
      <c r="A199" s="7" t="s">
        <v>184</v>
      </c>
      <c r="B199" s="6" t="s">
        <v>379</v>
      </c>
      <c r="C199" s="6" t="s">
        <v>245</v>
      </c>
    </row>
    <row r="200" spans="1:3" x14ac:dyDescent="0.3">
      <c r="A200" s="7" t="s">
        <v>187</v>
      </c>
      <c r="B200" s="6" t="s">
        <v>242</v>
      </c>
      <c r="C200" s="6" t="s">
        <v>243</v>
      </c>
    </row>
    <row r="201" spans="1:3" x14ac:dyDescent="0.3">
      <c r="A201" s="7" t="s">
        <v>189</v>
      </c>
      <c r="B201" s="6" t="s">
        <v>382</v>
      </c>
      <c r="C201" s="18" t="s">
        <v>443</v>
      </c>
    </row>
    <row r="202" spans="1:3" x14ac:dyDescent="0.3">
      <c r="A202" s="7" t="s">
        <v>198</v>
      </c>
      <c r="B202" s="6" t="s">
        <v>282</v>
      </c>
      <c r="C202" s="6" t="s">
        <v>263</v>
      </c>
    </row>
    <row r="203" spans="1:3" x14ac:dyDescent="0.3">
      <c r="A203" s="7" t="s">
        <v>183</v>
      </c>
      <c r="B203" s="6" t="s">
        <v>385</v>
      </c>
      <c r="C203" s="6" t="s">
        <v>444</v>
      </c>
    </row>
    <row r="204" spans="1:3" x14ac:dyDescent="0.3">
      <c r="A204" s="7" t="s">
        <v>199</v>
      </c>
      <c r="B204" s="6" t="s">
        <v>404</v>
      </c>
      <c r="C204" s="6" t="s">
        <v>241</v>
      </c>
    </row>
    <row r="205" spans="1:3" x14ac:dyDescent="0.3">
      <c r="A205" s="7" t="s">
        <v>217</v>
      </c>
      <c r="B205" s="6" t="s">
        <v>298</v>
      </c>
      <c r="C205" s="6" t="s">
        <v>263</v>
      </c>
    </row>
    <row r="206" spans="1:3" x14ac:dyDescent="0.3">
      <c r="A206" s="7" t="s">
        <v>221</v>
      </c>
      <c r="B206" s="6" t="s">
        <v>320</v>
      </c>
      <c r="C206" s="6" t="s">
        <v>302</v>
      </c>
    </row>
    <row r="207" spans="1:3" x14ac:dyDescent="0.3">
      <c r="A207" s="7" t="s">
        <v>186</v>
      </c>
      <c r="B207" s="6" t="s">
        <v>341</v>
      </c>
      <c r="C207" s="6" t="s">
        <v>266</v>
      </c>
    </row>
    <row r="208" spans="1:3" x14ac:dyDescent="0.3">
      <c r="A208" s="7"/>
      <c r="B208" s="6"/>
      <c r="C208" s="6"/>
    </row>
    <row r="209" spans="1:3" x14ac:dyDescent="0.3">
      <c r="A209" s="7"/>
      <c r="B209" s="6"/>
      <c r="C209" s="6"/>
    </row>
    <row r="210" spans="1:3" x14ac:dyDescent="0.3">
      <c r="A210" s="7"/>
      <c r="B210" s="6"/>
      <c r="C210" s="6"/>
    </row>
    <row r="211" spans="1:3" x14ac:dyDescent="0.3">
      <c r="A211" s="7"/>
      <c r="B211" s="6"/>
      <c r="C211" s="6"/>
    </row>
    <row r="212" spans="1:3" x14ac:dyDescent="0.3">
      <c r="A212" s="7"/>
      <c r="B212" s="6"/>
      <c r="C212" s="6"/>
    </row>
    <row r="213" spans="1:3" x14ac:dyDescent="0.3">
      <c r="A213" s="7"/>
      <c r="B213" s="6"/>
      <c r="C213" s="6"/>
    </row>
    <row r="214" spans="1:3" x14ac:dyDescent="0.3">
      <c r="A214" s="7"/>
      <c r="B214" s="6"/>
      <c r="C214" s="6"/>
    </row>
    <row r="215" spans="1:3" x14ac:dyDescent="0.3">
      <c r="A215" s="7"/>
      <c r="B215" s="6"/>
      <c r="C215" s="6"/>
    </row>
    <row r="216" spans="1:3" x14ac:dyDescent="0.3">
      <c r="A216" s="7"/>
      <c r="B216" s="6"/>
      <c r="C216" s="6"/>
    </row>
    <row r="217" spans="1:3" x14ac:dyDescent="0.3">
      <c r="A217" s="7"/>
      <c r="B217" s="6"/>
      <c r="C217" s="6"/>
    </row>
    <row r="218" spans="1:3" x14ac:dyDescent="0.3">
      <c r="A218" s="7"/>
      <c r="B218" s="6"/>
      <c r="C218" s="6"/>
    </row>
    <row r="219" spans="1:3" x14ac:dyDescent="0.3">
      <c r="A219" s="7"/>
      <c r="B219" s="6"/>
      <c r="C219" s="6"/>
    </row>
    <row r="220" spans="1:3" x14ac:dyDescent="0.3">
      <c r="A220" s="7"/>
      <c r="B220" s="6"/>
      <c r="C220" s="6"/>
    </row>
    <row r="221" spans="1:3" x14ac:dyDescent="0.3">
      <c r="A221" s="7"/>
      <c r="B221" s="6"/>
      <c r="C221" s="6"/>
    </row>
    <row r="222" spans="1:3" x14ac:dyDescent="0.3">
      <c r="A222" s="7"/>
      <c r="B222" s="6"/>
      <c r="C222" s="6"/>
    </row>
    <row r="223" spans="1:3" x14ac:dyDescent="0.3">
      <c r="A223" s="7"/>
      <c r="B223" s="6"/>
      <c r="C223" s="6"/>
    </row>
    <row r="224" spans="1:3" x14ac:dyDescent="0.3">
      <c r="A224" s="7"/>
      <c r="B224" s="6"/>
      <c r="C224" s="6"/>
    </row>
    <row r="225" spans="1:3" x14ac:dyDescent="0.3">
      <c r="A225" s="7"/>
      <c r="B225" s="6"/>
      <c r="C225" s="6"/>
    </row>
    <row r="226" spans="1:3" x14ac:dyDescent="0.3">
      <c r="A226" s="7"/>
      <c r="B226" s="6"/>
      <c r="C226" s="6"/>
    </row>
    <row r="227" spans="1:3" x14ac:dyDescent="0.3">
      <c r="A227" s="7"/>
      <c r="B227" s="6"/>
      <c r="C227" s="6"/>
    </row>
    <row r="228" spans="1:3" x14ac:dyDescent="0.3">
      <c r="A228" s="7"/>
      <c r="B228" s="6"/>
      <c r="C228" s="6"/>
    </row>
    <row r="229" spans="1:3" x14ac:dyDescent="0.3">
      <c r="A229" s="7"/>
      <c r="B229" s="6"/>
      <c r="C229" s="6"/>
    </row>
    <row r="230" spans="1:3" x14ac:dyDescent="0.3">
      <c r="A230" s="7"/>
      <c r="B230" s="6"/>
      <c r="C230" s="6"/>
    </row>
    <row r="231" spans="1:3" x14ac:dyDescent="0.3">
      <c r="A231" s="7"/>
      <c r="B231" s="6"/>
      <c r="C231" s="6"/>
    </row>
    <row r="232" spans="1:3" x14ac:dyDescent="0.3">
      <c r="A232" s="7"/>
      <c r="B232" s="6"/>
      <c r="C232" s="6"/>
    </row>
    <row r="233" spans="1:3" x14ac:dyDescent="0.3">
      <c r="A233" s="7"/>
      <c r="B233" s="6"/>
      <c r="C233" s="6"/>
    </row>
    <row r="234" spans="1:3" x14ac:dyDescent="0.3">
      <c r="A234" s="7"/>
      <c r="B234" s="6"/>
      <c r="C234" s="6"/>
    </row>
    <row r="235" spans="1:3" x14ac:dyDescent="0.3">
      <c r="A235" s="7"/>
      <c r="B235" s="6"/>
      <c r="C235" s="6"/>
    </row>
    <row r="236" spans="1:3" x14ac:dyDescent="0.3">
      <c r="A236" s="7"/>
      <c r="B236" s="6"/>
      <c r="C236" s="6"/>
    </row>
    <row r="237" spans="1:3" x14ac:dyDescent="0.3">
      <c r="A237" s="7"/>
      <c r="B237" s="6"/>
      <c r="C237" s="6"/>
    </row>
    <row r="238" spans="1:3" x14ac:dyDescent="0.3">
      <c r="A238" s="7"/>
      <c r="B238" s="6"/>
      <c r="C238" s="6"/>
    </row>
    <row r="239" spans="1:3" x14ac:dyDescent="0.3">
      <c r="A239" s="7"/>
      <c r="B239" s="6"/>
      <c r="C239" s="6"/>
    </row>
    <row r="240" spans="1:3" x14ac:dyDescent="0.3">
      <c r="A240" s="7"/>
      <c r="B240" s="6"/>
      <c r="C240" s="6"/>
    </row>
    <row r="241" spans="1:3" x14ac:dyDescent="0.3">
      <c r="A241" s="7"/>
      <c r="B241" s="6"/>
      <c r="C241" s="6"/>
    </row>
    <row r="242" spans="1:3" x14ac:dyDescent="0.3">
      <c r="A242" s="7"/>
      <c r="B242" s="6"/>
      <c r="C242" s="6"/>
    </row>
    <row r="243" spans="1:3" x14ac:dyDescent="0.3">
      <c r="A243" s="7"/>
      <c r="B243" s="6"/>
      <c r="C243" s="6"/>
    </row>
    <row r="244" spans="1:3" x14ac:dyDescent="0.3">
      <c r="A244" s="7"/>
      <c r="B244" s="6"/>
      <c r="C244" s="6"/>
    </row>
    <row r="245" spans="1:3" x14ac:dyDescent="0.3">
      <c r="A245" s="7"/>
      <c r="B245" s="6"/>
      <c r="C245" s="6"/>
    </row>
    <row r="246" spans="1:3" x14ac:dyDescent="0.3">
      <c r="A246" s="7"/>
      <c r="B246" s="6"/>
      <c r="C246" s="6"/>
    </row>
    <row r="247" spans="1:3" x14ac:dyDescent="0.3">
      <c r="A247" s="7"/>
      <c r="B247" s="6"/>
      <c r="C247" s="6"/>
    </row>
    <row r="248" spans="1:3" x14ac:dyDescent="0.3">
      <c r="A248" s="7"/>
      <c r="B248" s="6"/>
      <c r="C248" s="6"/>
    </row>
    <row r="249" spans="1:3" x14ac:dyDescent="0.3">
      <c r="A249" s="7"/>
      <c r="B249" s="6"/>
      <c r="C249" s="6"/>
    </row>
    <row r="250" spans="1:3" x14ac:dyDescent="0.3">
      <c r="A250" s="7"/>
      <c r="B250" s="6"/>
      <c r="C250" s="6"/>
    </row>
    <row r="251" spans="1:3" x14ac:dyDescent="0.3">
      <c r="A251" s="7"/>
      <c r="B251" s="6"/>
      <c r="C251" s="6"/>
    </row>
    <row r="252" spans="1:3" x14ac:dyDescent="0.3">
      <c r="A252" s="7"/>
      <c r="B252" s="6"/>
      <c r="C252" s="6"/>
    </row>
    <row r="253" spans="1:3" x14ac:dyDescent="0.3">
      <c r="A253" s="7"/>
      <c r="B253" s="6"/>
      <c r="C253" s="6"/>
    </row>
    <row r="254" spans="1:3" x14ac:dyDescent="0.3">
      <c r="A254" s="7"/>
      <c r="B254" s="6"/>
      <c r="C254" s="6"/>
    </row>
    <row r="255" spans="1:3" x14ac:dyDescent="0.3">
      <c r="A255" s="7"/>
      <c r="B255" s="6"/>
      <c r="C255" s="6"/>
    </row>
    <row r="256" spans="1:3" x14ac:dyDescent="0.3">
      <c r="A256" s="7"/>
      <c r="B256" s="6"/>
      <c r="C256" s="6"/>
    </row>
    <row r="257" spans="1:3" x14ac:dyDescent="0.3">
      <c r="A257" s="7"/>
      <c r="B257" s="6"/>
      <c r="C257" s="6"/>
    </row>
    <row r="258" spans="1:3" x14ac:dyDescent="0.3">
      <c r="A258" s="7"/>
      <c r="B258" s="6"/>
      <c r="C258" s="6"/>
    </row>
    <row r="259" spans="1:3" x14ac:dyDescent="0.3">
      <c r="A259" s="7"/>
      <c r="B259" s="6"/>
      <c r="C259" s="6"/>
    </row>
    <row r="260" spans="1:3" x14ac:dyDescent="0.3">
      <c r="A260" s="7"/>
      <c r="B260" s="6"/>
      <c r="C260" s="6"/>
    </row>
    <row r="261" spans="1:3" x14ac:dyDescent="0.3">
      <c r="A261" s="7"/>
      <c r="B261" s="6"/>
      <c r="C261" s="6"/>
    </row>
    <row r="262" spans="1:3" x14ac:dyDescent="0.3">
      <c r="A262" s="7"/>
      <c r="B262" s="6"/>
      <c r="C262" s="6"/>
    </row>
    <row r="263" spans="1:3" x14ac:dyDescent="0.3">
      <c r="A263" s="7"/>
      <c r="B263" s="6"/>
      <c r="C263" s="6"/>
    </row>
    <row r="264" spans="1:3" x14ac:dyDescent="0.3">
      <c r="A264" s="7"/>
      <c r="B264" s="6"/>
      <c r="C264" s="6"/>
    </row>
    <row r="265" spans="1:3" x14ac:dyDescent="0.3">
      <c r="A265" s="7"/>
      <c r="B265" s="6"/>
      <c r="C265" s="6"/>
    </row>
    <row r="266" spans="1:3" x14ac:dyDescent="0.3">
      <c r="A266" s="7"/>
      <c r="B266" s="6"/>
      <c r="C266" s="6"/>
    </row>
    <row r="267" spans="1:3" x14ac:dyDescent="0.3">
      <c r="A267" s="7"/>
      <c r="B267" s="6"/>
      <c r="C267" s="6"/>
    </row>
    <row r="268" spans="1:3" x14ac:dyDescent="0.3">
      <c r="A268" s="7"/>
      <c r="B268" s="6"/>
      <c r="C268" s="6"/>
    </row>
    <row r="269" spans="1:3" x14ac:dyDescent="0.3">
      <c r="A269" s="7"/>
      <c r="B269" s="6"/>
      <c r="C269" s="6"/>
    </row>
    <row r="270" spans="1:3" x14ac:dyDescent="0.3">
      <c r="A270" s="7"/>
      <c r="B270" s="6"/>
      <c r="C270" s="6"/>
    </row>
    <row r="271" spans="1:3" x14ac:dyDescent="0.3">
      <c r="A271" s="7"/>
      <c r="B271" s="6"/>
      <c r="C271" s="6"/>
    </row>
    <row r="272" spans="1:3" x14ac:dyDescent="0.3">
      <c r="A272" s="7"/>
      <c r="B272" s="6"/>
      <c r="C272" s="6"/>
    </row>
    <row r="273" spans="1:3" x14ac:dyDescent="0.3">
      <c r="A273" s="7"/>
      <c r="B273" s="6"/>
      <c r="C273" s="6"/>
    </row>
    <row r="274" spans="1:3" x14ac:dyDescent="0.3">
      <c r="A274" s="7"/>
      <c r="B274" s="6"/>
      <c r="C274" s="6"/>
    </row>
    <row r="275" spans="1:3" x14ac:dyDescent="0.3">
      <c r="A275" s="7"/>
      <c r="B275" s="6"/>
      <c r="C275" s="6"/>
    </row>
    <row r="276" spans="1:3" x14ac:dyDescent="0.3">
      <c r="A276" s="7"/>
      <c r="B276" s="6"/>
      <c r="C276" s="6"/>
    </row>
    <row r="277" spans="1:3" x14ac:dyDescent="0.3">
      <c r="A277" s="7"/>
      <c r="B277" s="6"/>
      <c r="C277" s="6"/>
    </row>
    <row r="278" spans="1:3" x14ac:dyDescent="0.3">
      <c r="A278" s="7"/>
      <c r="B278" s="6"/>
      <c r="C278" s="6"/>
    </row>
    <row r="279" spans="1:3" x14ac:dyDescent="0.3">
      <c r="A279" s="7"/>
      <c r="B279" s="6"/>
      <c r="C279" s="6"/>
    </row>
    <row r="280" spans="1:3" x14ac:dyDescent="0.3">
      <c r="A280" s="7"/>
      <c r="B280" s="6"/>
      <c r="C280" s="6"/>
    </row>
    <row r="281" spans="1:3" x14ac:dyDescent="0.3">
      <c r="A281" s="7"/>
      <c r="B281" s="6"/>
      <c r="C281" s="6"/>
    </row>
    <row r="282" spans="1:3" x14ac:dyDescent="0.3">
      <c r="A282" s="7"/>
      <c r="B282" s="6"/>
      <c r="C282" s="6"/>
    </row>
    <row r="283" spans="1:3" x14ac:dyDescent="0.3">
      <c r="A283" s="7"/>
      <c r="B283" s="6"/>
      <c r="C283" s="6"/>
    </row>
    <row r="284" spans="1:3" x14ac:dyDescent="0.3">
      <c r="A284" s="7"/>
      <c r="B284" s="6"/>
      <c r="C284" s="6"/>
    </row>
    <row r="285" spans="1:3" x14ac:dyDescent="0.3">
      <c r="A285" s="7"/>
      <c r="B285" s="6"/>
      <c r="C285" s="6"/>
    </row>
    <row r="286" spans="1:3" x14ac:dyDescent="0.3">
      <c r="A286" s="7"/>
      <c r="B286" s="6"/>
      <c r="C286" s="6"/>
    </row>
    <row r="287" spans="1:3" x14ac:dyDescent="0.3">
      <c r="A287" s="7"/>
      <c r="B287" s="6"/>
      <c r="C287" s="6"/>
    </row>
    <row r="288" spans="1:3" x14ac:dyDescent="0.3">
      <c r="A288" s="7"/>
      <c r="B288" s="6"/>
      <c r="C288" s="6"/>
    </row>
    <row r="289" spans="1:3" x14ac:dyDescent="0.3">
      <c r="A289" s="7"/>
      <c r="B289" s="6"/>
      <c r="C289" s="6"/>
    </row>
    <row r="290" spans="1:3" x14ac:dyDescent="0.3">
      <c r="A290" s="7"/>
      <c r="B290" s="6"/>
      <c r="C290" s="6"/>
    </row>
    <row r="291" spans="1:3" x14ac:dyDescent="0.3">
      <c r="A291" s="7"/>
      <c r="B291" s="6"/>
      <c r="C291" s="6"/>
    </row>
    <row r="292" spans="1:3" x14ac:dyDescent="0.3">
      <c r="A292" s="7"/>
      <c r="B292" s="6"/>
      <c r="C292" s="6"/>
    </row>
    <row r="293" spans="1:3" x14ac:dyDescent="0.3">
      <c r="A293" s="7"/>
      <c r="B293" s="6"/>
      <c r="C293" s="6"/>
    </row>
    <row r="294" spans="1:3" x14ac:dyDescent="0.3">
      <c r="A294" s="7"/>
      <c r="B294" s="6"/>
      <c r="C294" s="6"/>
    </row>
    <row r="295" spans="1:3" x14ac:dyDescent="0.3">
      <c r="A295" s="7"/>
      <c r="B295" s="6"/>
      <c r="C295" s="6"/>
    </row>
    <row r="296" spans="1:3" x14ac:dyDescent="0.3">
      <c r="A296" s="7"/>
      <c r="B296" s="6"/>
      <c r="C296" s="6"/>
    </row>
    <row r="297" spans="1:3" x14ac:dyDescent="0.3">
      <c r="A297" s="7"/>
      <c r="B297" s="6"/>
      <c r="C297" s="6"/>
    </row>
    <row r="298" spans="1:3" x14ac:dyDescent="0.3">
      <c r="A298" s="7"/>
      <c r="B298" s="6"/>
      <c r="C298" s="6"/>
    </row>
    <row r="299" spans="1:3" x14ac:dyDescent="0.3">
      <c r="A299" s="7"/>
      <c r="B299" s="6"/>
      <c r="C299" s="6"/>
    </row>
    <row r="300" spans="1:3" x14ac:dyDescent="0.3">
      <c r="A300" s="7"/>
      <c r="B300" s="6"/>
      <c r="C300" s="6"/>
    </row>
  </sheetData>
  <mergeCells count="1">
    <mergeCell ref="A1:C1"/>
  </mergeCells>
  <pageMargins left="0.7" right="0.7" top="0.75" bottom="0.75" header="0.3" footer="0.3"/>
  <pageSetup paperSize="9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1"/>
  <sheetViews>
    <sheetView zoomScale="84" zoomScaleNormal="84" workbookViewId="0">
      <selection activeCell="C2" sqref="C2"/>
    </sheetView>
  </sheetViews>
  <sheetFormatPr defaultRowHeight="14.4" x14ac:dyDescent="0.3"/>
  <cols>
    <col min="1" max="1" width="13.6640625" customWidth="1"/>
    <col min="2" max="2" width="9.44140625" hidden="1" customWidth="1"/>
    <col min="3" max="3" width="22.88671875" customWidth="1"/>
    <col min="4" max="4" width="28.77734375" customWidth="1"/>
    <col min="5" max="5" width="14.88671875" hidden="1" customWidth="1"/>
    <col min="6" max="8" width="10.33203125" hidden="1" customWidth="1"/>
    <col min="9" max="9" width="15.5546875" hidden="1" customWidth="1"/>
    <col min="10" max="12" width="10.33203125" hidden="1" customWidth="1"/>
    <col min="13" max="13" width="15.5546875" hidden="1" customWidth="1"/>
    <col min="14" max="16" width="10.33203125" hidden="1" customWidth="1"/>
    <col min="17" max="17" width="15.5546875" hidden="1" customWidth="1"/>
    <col min="18" max="20" width="10.33203125" hidden="1" customWidth="1"/>
    <col min="21" max="21" width="15.5546875" hidden="1" customWidth="1"/>
    <col min="22" max="25" width="10.33203125" hidden="1" customWidth="1"/>
    <col min="26" max="26" width="11.44140625" customWidth="1"/>
  </cols>
  <sheetData>
    <row r="1" spans="1:26" ht="14.55" x14ac:dyDescent="0.3">
      <c r="A1" s="28" t="s">
        <v>26</v>
      </c>
      <c r="B1" s="28"/>
      <c r="C1" s="28"/>
      <c r="D1" s="28"/>
    </row>
    <row r="3" spans="1:26" s="3" customFormat="1" ht="28.8" x14ac:dyDescent="0.3">
      <c r="A3" s="2" t="s">
        <v>24</v>
      </c>
      <c r="B3" s="2" t="s">
        <v>23</v>
      </c>
      <c r="C3" s="1" t="s">
        <v>25</v>
      </c>
      <c r="D3" s="1" t="s">
        <v>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1</v>
      </c>
    </row>
    <row r="4" spans="1:26" x14ac:dyDescent="0.3">
      <c r="A4" s="19" t="s">
        <v>37</v>
      </c>
      <c r="B4" s="19" t="s">
        <v>37</v>
      </c>
      <c r="C4" s="19" t="str">
        <f>VLOOKUP(Table26[[#This Row],[Redni broj natjecatelja]],'Popis sudionika'!$A$4:$C$300,2,TRUE)</f>
        <v>Jozo Bagarić</v>
      </c>
      <c r="D4" s="19" t="str">
        <f>VLOOKUP(Table26[[#This Row],[Redni broj natjecatelja]],'Popis sudionika'!$A$4:$C$300,3,TRUE)</f>
        <v>Brišnik</v>
      </c>
      <c r="E4" s="20">
        <v>14.5</v>
      </c>
      <c r="F4" s="19">
        <v>19.100000000000001</v>
      </c>
      <c r="G4" s="21">
        <v>23.3</v>
      </c>
      <c r="H4" s="22">
        <f t="shared" ref="H4:H35" si="0">(E4+F4+G4)</f>
        <v>56.900000000000006</v>
      </c>
      <c r="I4" s="20">
        <v>14.2</v>
      </c>
      <c r="J4" s="19">
        <v>19.100000000000001</v>
      </c>
      <c r="K4" s="21">
        <v>23.9</v>
      </c>
      <c r="L4" s="22">
        <f t="shared" ref="L4:L35" si="1">(I4+J4+K4)</f>
        <v>57.199999999999996</v>
      </c>
      <c r="M4" s="20">
        <v>14.4</v>
      </c>
      <c r="N4" s="19">
        <v>18.2</v>
      </c>
      <c r="O4" s="21">
        <v>23.7</v>
      </c>
      <c r="P4" s="22">
        <f t="shared" ref="P4:P35" si="2">(M4+N4+O4)</f>
        <v>56.3</v>
      </c>
      <c r="Q4" s="20">
        <v>14.7</v>
      </c>
      <c r="R4" s="19">
        <v>18.899999999999999</v>
      </c>
      <c r="S4" s="21">
        <v>23.4</v>
      </c>
      <c r="T4" s="22">
        <f t="shared" ref="T4:T35" si="3">(Q4+R4+S4)</f>
        <v>56.999999999999993</v>
      </c>
      <c r="U4" s="20">
        <v>14.4</v>
      </c>
      <c r="V4" s="19">
        <v>19.100000000000001</v>
      </c>
      <c r="W4" s="21">
        <v>23.2</v>
      </c>
      <c r="X4" s="22">
        <f t="shared" ref="X4:X35" si="4">(U4+V4+W4)</f>
        <v>56.7</v>
      </c>
      <c r="Y4" s="22" t="e">
        <f>(#REF!+#REF!+#REF!)</f>
        <v>#REF!</v>
      </c>
      <c r="Z4" s="22">
        <f t="shared" ref="Z4:Z35" si="5">(H4+L4+P4+T4+X4)/5</f>
        <v>56.819999999999993</v>
      </c>
    </row>
    <row r="5" spans="1:26" x14ac:dyDescent="0.3">
      <c r="A5" s="19" t="s">
        <v>88</v>
      </c>
      <c r="B5" s="19" t="s">
        <v>88</v>
      </c>
      <c r="C5" s="19" t="str">
        <f>VLOOKUP(Table26[[#This Row],[Redni broj natjecatelja]],'Popis sudionika'!$A$4:$C$300,2,TRUE)</f>
        <v>Ivan Tomić</v>
      </c>
      <c r="D5" s="19" t="str">
        <f>VLOOKUP(Table26[[#This Row],[Redni broj natjecatelja]],'Popis sudionika'!$A$4:$C$300,3,TRUE)</f>
        <v>Suhača, Livno</v>
      </c>
      <c r="E5" s="20">
        <v>14.1</v>
      </c>
      <c r="F5" s="19">
        <v>19.2</v>
      </c>
      <c r="G5" s="21">
        <v>23.2</v>
      </c>
      <c r="H5" s="22">
        <f t="shared" si="0"/>
        <v>56.5</v>
      </c>
      <c r="I5" s="20">
        <v>13.9</v>
      </c>
      <c r="J5" s="19">
        <v>18.899999999999999</v>
      </c>
      <c r="K5" s="21">
        <v>23.3</v>
      </c>
      <c r="L5" s="22">
        <f t="shared" si="1"/>
        <v>56.099999999999994</v>
      </c>
      <c r="M5" s="20">
        <v>14.2</v>
      </c>
      <c r="N5" s="19">
        <v>18.8</v>
      </c>
      <c r="O5" s="21">
        <v>23.9</v>
      </c>
      <c r="P5" s="22">
        <f t="shared" si="2"/>
        <v>56.9</v>
      </c>
      <c r="Q5" s="20">
        <v>13.15</v>
      </c>
      <c r="R5" s="19">
        <v>18.600000000000001</v>
      </c>
      <c r="S5" s="21">
        <v>23.3</v>
      </c>
      <c r="T5" s="22">
        <f t="shared" si="3"/>
        <v>55.05</v>
      </c>
      <c r="U5" s="20">
        <v>14.1</v>
      </c>
      <c r="V5" s="19">
        <v>18.2</v>
      </c>
      <c r="W5" s="21">
        <v>23.5</v>
      </c>
      <c r="X5" s="22">
        <f t="shared" si="4"/>
        <v>55.8</v>
      </c>
      <c r="Y5" s="22" t="e">
        <f>(#REF!+#REF!+#REF!)</f>
        <v>#REF!</v>
      </c>
      <c r="Z5" s="22">
        <f t="shared" si="5"/>
        <v>56.070000000000007</v>
      </c>
    </row>
    <row r="6" spans="1:26" x14ac:dyDescent="0.3">
      <c r="A6" s="19" t="s">
        <v>51</v>
      </c>
      <c r="B6" s="19" t="s">
        <v>51</v>
      </c>
      <c r="C6" s="19" t="str">
        <f>VLOOKUP(Table26[[#This Row],[Redni broj natjecatelja]],'Popis sudionika'!$A$4:$C$300,2,TRUE)</f>
        <v>Mićo Čuić</v>
      </c>
      <c r="D6" s="19" t="str">
        <f>VLOOKUP(Table26[[#This Row],[Redni broj natjecatelja]],'Popis sudionika'!$A$4:$C$300,3,TRUE)</f>
        <v>Brišnik</v>
      </c>
      <c r="E6" s="20">
        <v>14.5</v>
      </c>
      <c r="F6" s="19">
        <v>19.399999999999999</v>
      </c>
      <c r="G6" s="21">
        <v>23.1</v>
      </c>
      <c r="H6" s="22">
        <f t="shared" si="0"/>
        <v>57</v>
      </c>
      <c r="I6" s="20">
        <v>14.6</v>
      </c>
      <c r="J6" s="19">
        <v>18.600000000000001</v>
      </c>
      <c r="K6" s="21">
        <v>23.2</v>
      </c>
      <c r="L6" s="22">
        <f t="shared" si="1"/>
        <v>56.400000000000006</v>
      </c>
      <c r="M6" s="20">
        <v>13.8</v>
      </c>
      <c r="N6" s="19">
        <v>18.899999999999999</v>
      </c>
      <c r="O6" s="21">
        <v>23.2</v>
      </c>
      <c r="P6" s="22">
        <f t="shared" si="2"/>
        <v>55.900000000000006</v>
      </c>
      <c r="Q6" s="20">
        <v>13.9</v>
      </c>
      <c r="R6" s="19">
        <v>18.899999999999999</v>
      </c>
      <c r="S6" s="21">
        <v>23.6</v>
      </c>
      <c r="T6" s="22">
        <f t="shared" si="3"/>
        <v>56.4</v>
      </c>
      <c r="U6" s="20">
        <v>14.3</v>
      </c>
      <c r="V6" s="19">
        <v>18.100000000000001</v>
      </c>
      <c r="W6" s="21">
        <v>22.2</v>
      </c>
      <c r="X6" s="22">
        <f t="shared" si="4"/>
        <v>54.600000000000009</v>
      </c>
      <c r="Y6" s="22" t="e">
        <f>(#REF!+#REF!+#REF!)</f>
        <v>#REF!</v>
      </c>
      <c r="Z6" s="22">
        <f t="shared" si="5"/>
        <v>56.06</v>
      </c>
    </row>
    <row r="7" spans="1:26" x14ac:dyDescent="0.3">
      <c r="A7" s="19" t="s">
        <v>66</v>
      </c>
      <c r="B7" s="19" t="s">
        <v>66</v>
      </c>
      <c r="C7" s="19" t="str">
        <f>VLOOKUP(Table26[[#This Row],[Redni broj natjecatelja]],'Popis sudionika'!$A$4:$C$300,2,TRUE)</f>
        <v>Ivan Papić Zlajo</v>
      </c>
      <c r="D7" s="19" t="str">
        <f>VLOOKUP(Table26[[#This Row],[Redni broj natjecatelja]],'Popis sudionika'!$A$4:$C$300,3,TRUE)</f>
        <v>Kolo</v>
      </c>
      <c r="E7" s="20">
        <v>13.8</v>
      </c>
      <c r="F7" s="19">
        <v>18.5</v>
      </c>
      <c r="G7" s="21">
        <v>21.5</v>
      </c>
      <c r="H7" s="22">
        <f t="shared" si="0"/>
        <v>53.8</v>
      </c>
      <c r="I7" s="20">
        <v>14</v>
      </c>
      <c r="J7" s="19">
        <v>19.3</v>
      </c>
      <c r="K7" s="21">
        <v>23.45</v>
      </c>
      <c r="L7" s="22">
        <f t="shared" si="1"/>
        <v>56.75</v>
      </c>
      <c r="M7" s="20">
        <v>13.8</v>
      </c>
      <c r="N7" s="19">
        <v>19.100000000000001</v>
      </c>
      <c r="O7" s="21">
        <v>23.8</v>
      </c>
      <c r="P7" s="22">
        <f t="shared" si="2"/>
        <v>56.7</v>
      </c>
      <c r="Q7" s="20">
        <v>14.2</v>
      </c>
      <c r="R7" s="19">
        <v>19.100000000000001</v>
      </c>
      <c r="S7" s="21">
        <v>23</v>
      </c>
      <c r="T7" s="22">
        <f t="shared" si="3"/>
        <v>56.3</v>
      </c>
      <c r="U7" s="20">
        <v>13.9</v>
      </c>
      <c r="V7" s="19">
        <v>18.600000000000001</v>
      </c>
      <c r="W7" s="21">
        <v>23.6</v>
      </c>
      <c r="X7" s="22">
        <f t="shared" si="4"/>
        <v>56.1</v>
      </c>
      <c r="Y7" s="22" t="e">
        <f>(#REF!+#REF!+#REF!)</f>
        <v>#REF!</v>
      </c>
      <c r="Z7" s="22">
        <f t="shared" si="5"/>
        <v>55.930000000000007</v>
      </c>
    </row>
    <row r="8" spans="1:26" x14ac:dyDescent="0.3">
      <c r="A8" s="19" t="s">
        <v>80</v>
      </c>
      <c r="B8" s="19" t="s">
        <v>80</v>
      </c>
      <c r="C8" s="19" t="str">
        <f>VLOOKUP(Table26[[#This Row],[Redni broj natjecatelja]],'Popis sudionika'!$A$4:$C$300,2,TRUE)</f>
        <v>Marijana Vukadin</v>
      </c>
      <c r="D8" s="19" t="str">
        <f>VLOOKUP(Table26[[#This Row],[Redni broj natjecatelja]],'Popis sudionika'!$A$4:$C$300,3,TRUE)</f>
        <v>Latice</v>
      </c>
      <c r="E8" s="20">
        <v>13.9</v>
      </c>
      <c r="F8" s="19">
        <v>19.2</v>
      </c>
      <c r="G8" s="21">
        <v>23.5</v>
      </c>
      <c r="H8" s="22">
        <f t="shared" si="0"/>
        <v>56.6</v>
      </c>
      <c r="I8" s="20">
        <v>14</v>
      </c>
      <c r="J8" s="19">
        <v>19.100000000000001</v>
      </c>
      <c r="K8" s="21">
        <v>23.15</v>
      </c>
      <c r="L8" s="22">
        <f t="shared" si="1"/>
        <v>56.25</v>
      </c>
      <c r="M8" s="20">
        <v>14.1</v>
      </c>
      <c r="N8" s="19">
        <v>18.899999999999999</v>
      </c>
      <c r="O8" s="21">
        <v>23.9</v>
      </c>
      <c r="P8" s="22">
        <f t="shared" si="2"/>
        <v>56.9</v>
      </c>
      <c r="Q8" s="20">
        <v>13.8</v>
      </c>
      <c r="R8" s="19">
        <v>18.5</v>
      </c>
      <c r="S8" s="21">
        <v>22.5</v>
      </c>
      <c r="T8" s="22">
        <f t="shared" si="3"/>
        <v>54.8</v>
      </c>
      <c r="U8" s="20">
        <v>14.1</v>
      </c>
      <c r="V8" s="19">
        <v>18.899999999999999</v>
      </c>
      <c r="W8" s="21">
        <v>22</v>
      </c>
      <c r="X8" s="22">
        <f t="shared" si="4"/>
        <v>55</v>
      </c>
      <c r="Y8" s="22" t="e">
        <f>(#REF!+#REF!+#REF!)</f>
        <v>#REF!</v>
      </c>
      <c r="Z8" s="22">
        <f t="shared" si="5"/>
        <v>55.910000000000004</v>
      </c>
    </row>
    <row r="9" spans="1:26" x14ac:dyDescent="0.3">
      <c r="A9" s="19" t="s">
        <v>85</v>
      </c>
      <c r="B9" s="19" t="s">
        <v>85</v>
      </c>
      <c r="C9" s="19" t="str">
        <f>VLOOKUP(Table26[[#This Row],[Redni broj natjecatelja]],'Popis sudionika'!$A$4:$C$300,2,TRUE)</f>
        <v>Josip Madunić Fiko</v>
      </c>
      <c r="D9" s="19" t="str">
        <f>VLOOKUP(Table26[[#This Row],[Redni broj natjecatelja]],'Popis sudionika'!$A$4:$C$300,3,TRUE)</f>
        <v>Kolo</v>
      </c>
      <c r="E9" s="20">
        <v>14.3</v>
      </c>
      <c r="F9" s="19">
        <v>19.2</v>
      </c>
      <c r="G9" s="21">
        <v>23.5</v>
      </c>
      <c r="H9" s="22">
        <f t="shared" si="0"/>
        <v>57</v>
      </c>
      <c r="I9" s="20">
        <v>14.1</v>
      </c>
      <c r="J9" s="19">
        <v>18.600000000000001</v>
      </c>
      <c r="K9" s="21">
        <v>23.1</v>
      </c>
      <c r="L9" s="22">
        <f t="shared" si="1"/>
        <v>55.800000000000004</v>
      </c>
      <c r="M9" s="20">
        <v>14.1</v>
      </c>
      <c r="N9" s="19">
        <v>19.2</v>
      </c>
      <c r="O9" s="21">
        <v>23.9</v>
      </c>
      <c r="P9" s="22">
        <f t="shared" si="2"/>
        <v>57.199999999999996</v>
      </c>
      <c r="Q9" s="20">
        <v>14.2</v>
      </c>
      <c r="R9" s="19">
        <v>19.3</v>
      </c>
      <c r="S9" s="21">
        <v>23.4</v>
      </c>
      <c r="T9" s="22">
        <f t="shared" si="3"/>
        <v>56.9</v>
      </c>
      <c r="U9" s="20">
        <v>13.5</v>
      </c>
      <c r="V9" s="19">
        <v>18.5</v>
      </c>
      <c r="W9" s="21">
        <v>20.2</v>
      </c>
      <c r="X9" s="22">
        <f t="shared" si="4"/>
        <v>52.2</v>
      </c>
      <c r="Y9" s="22" t="e">
        <f>(#REF!+#REF!+#REF!)</f>
        <v>#REF!</v>
      </c>
      <c r="Z9" s="22">
        <f t="shared" si="5"/>
        <v>55.820000000000007</v>
      </c>
    </row>
    <row r="10" spans="1:26" x14ac:dyDescent="0.3">
      <c r="A10" s="19" t="s">
        <v>70</v>
      </c>
      <c r="B10" s="19" t="s">
        <v>70</v>
      </c>
      <c r="C10" s="19" t="str">
        <f>VLOOKUP(Table26[[#This Row],[Redni broj natjecatelja]],'Popis sudionika'!$A$4:$C$300,2,TRUE)</f>
        <v>Marko Bagarić</v>
      </c>
      <c r="D10" s="19" t="str">
        <f>VLOOKUP(Table26[[#This Row],[Redni broj natjecatelja]],'Popis sudionika'!$A$4:$C$300,3,TRUE)</f>
        <v>Tomislavgrad</v>
      </c>
      <c r="E10" s="20">
        <v>13.5</v>
      </c>
      <c r="F10" s="19">
        <v>18.8</v>
      </c>
      <c r="G10" s="21">
        <v>23.95</v>
      </c>
      <c r="H10" s="22">
        <f t="shared" si="0"/>
        <v>56.25</v>
      </c>
      <c r="I10" s="20">
        <v>13.8</v>
      </c>
      <c r="J10" s="19">
        <v>18.5</v>
      </c>
      <c r="K10" s="21">
        <v>23.5</v>
      </c>
      <c r="L10" s="22">
        <f t="shared" si="1"/>
        <v>55.8</v>
      </c>
      <c r="M10" s="20">
        <v>13.8</v>
      </c>
      <c r="N10" s="19">
        <v>18.600000000000001</v>
      </c>
      <c r="O10" s="21">
        <v>23.4</v>
      </c>
      <c r="P10" s="22">
        <f t="shared" si="2"/>
        <v>55.800000000000004</v>
      </c>
      <c r="Q10" s="20">
        <v>13.9</v>
      </c>
      <c r="R10" s="19">
        <v>18.8</v>
      </c>
      <c r="S10" s="21">
        <v>23.1</v>
      </c>
      <c r="T10" s="22">
        <f t="shared" si="3"/>
        <v>55.800000000000004</v>
      </c>
      <c r="U10" s="20">
        <v>14</v>
      </c>
      <c r="V10" s="19">
        <v>18.2</v>
      </c>
      <c r="W10" s="21">
        <v>22.9</v>
      </c>
      <c r="X10" s="22">
        <f t="shared" si="4"/>
        <v>55.1</v>
      </c>
      <c r="Y10" s="22" t="e">
        <f>(#REF!+#REF!+#REF!)</f>
        <v>#REF!</v>
      </c>
      <c r="Z10" s="22">
        <f t="shared" si="5"/>
        <v>55.75</v>
      </c>
    </row>
    <row r="11" spans="1:26" x14ac:dyDescent="0.3">
      <c r="A11" s="19" t="s">
        <v>47</v>
      </c>
      <c r="B11" s="19" t="s">
        <v>47</v>
      </c>
      <c r="C11" s="19" t="str">
        <f>VLOOKUP(Table26[[#This Row],[Redni broj natjecatelja]],'Popis sudionika'!$A$4:$C$300,2,TRUE)</f>
        <v>Branko Širić</v>
      </c>
      <c r="D11" s="19" t="str">
        <f>VLOOKUP(Table26[[#This Row],[Redni broj natjecatelja]],'Popis sudionika'!$A$4:$C$300,3,TRUE)</f>
        <v>Posušje</v>
      </c>
      <c r="E11" s="20">
        <v>13.9</v>
      </c>
      <c r="F11" s="19">
        <v>18.7</v>
      </c>
      <c r="G11" s="21">
        <v>22.3</v>
      </c>
      <c r="H11" s="22">
        <f t="shared" si="0"/>
        <v>54.900000000000006</v>
      </c>
      <c r="I11" s="20">
        <v>14.1</v>
      </c>
      <c r="J11" s="19">
        <v>18</v>
      </c>
      <c r="K11" s="21">
        <v>23.1</v>
      </c>
      <c r="L11" s="22">
        <f t="shared" si="1"/>
        <v>55.2</v>
      </c>
      <c r="M11" s="20">
        <v>13.8</v>
      </c>
      <c r="N11" s="19">
        <v>18.2</v>
      </c>
      <c r="O11" s="21">
        <v>23.4</v>
      </c>
      <c r="P11" s="22">
        <f t="shared" si="2"/>
        <v>55.4</v>
      </c>
      <c r="Q11" s="20">
        <v>13.7</v>
      </c>
      <c r="R11" s="19">
        <v>19.100000000000001</v>
      </c>
      <c r="S11" s="21">
        <v>23.1</v>
      </c>
      <c r="T11" s="22">
        <f t="shared" si="3"/>
        <v>55.9</v>
      </c>
      <c r="U11" s="20">
        <v>14</v>
      </c>
      <c r="V11" s="19">
        <v>19.100000000000001</v>
      </c>
      <c r="W11" s="21">
        <v>22.5</v>
      </c>
      <c r="X11" s="22">
        <f t="shared" si="4"/>
        <v>55.6</v>
      </c>
      <c r="Y11" s="22" t="e">
        <f>(#REF!+#REF!+#REF!)</f>
        <v>#REF!</v>
      </c>
      <c r="Z11" s="22">
        <f t="shared" si="5"/>
        <v>55.4</v>
      </c>
    </row>
    <row r="12" spans="1:26" x14ac:dyDescent="0.3">
      <c r="A12" s="19" t="s">
        <v>83</v>
      </c>
      <c r="B12" s="19" t="s">
        <v>83</v>
      </c>
      <c r="C12" s="19" t="str">
        <f>VLOOKUP(Table26[[#This Row],[Redni broj natjecatelja]],'Popis sudionika'!$A$4:$C$300,2,TRUE)</f>
        <v>Luka Gale</v>
      </c>
      <c r="D12" s="19" t="str">
        <f>VLOOKUP(Table26[[#This Row],[Redni broj natjecatelja]],'Popis sudionika'!$A$4:$C$300,3,TRUE)</f>
        <v>Kazaginac</v>
      </c>
      <c r="E12" s="20">
        <v>14.2</v>
      </c>
      <c r="F12" s="19">
        <v>18.100000000000001</v>
      </c>
      <c r="G12" s="21">
        <v>23.6</v>
      </c>
      <c r="H12" s="22">
        <f t="shared" si="0"/>
        <v>55.9</v>
      </c>
      <c r="I12" s="20">
        <v>13.8</v>
      </c>
      <c r="J12" s="19">
        <v>18.2</v>
      </c>
      <c r="K12" s="21">
        <v>23.1</v>
      </c>
      <c r="L12" s="22">
        <f t="shared" si="1"/>
        <v>55.1</v>
      </c>
      <c r="M12" s="20">
        <v>13.9</v>
      </c>
      <c r="N12" s="19">
        <v>18.8</v>
      </c>
      <c r="O12" s="21">
        <v>23.1</v>
      </c>
      <c r="P12" s="22">
        <f t="shared" si="2"/>
        <v>55.800000000000004</v>
      </c>
      <c r="Q12" s="20">
        <v>14.1</v>
      </c>
      <c r="R12" s="19">
        <v>18.399999999999999</v>
      </c>
      <c r="S12" s="21">
        <v>23</v>
      </c>
      <c r="T12" s="22">
        <f t="shared" si="3"/>
        <v>55.5</v>
      </c>
      <c r="U12" s="20">
        <v>13.1</v>
      </c>
      <c r="V12" s="19">
        <v>17.5</v>
      </c>
      <c r="W12" s="21">
        <v>22.1</v>
      </c>
      <c r="X12" s="22">
        <f t="shared" si="4"/>
        <v>52.7</v>
      </c>
      <c r="Y12" s="22" t="e">
        <f>(#REF!+#REF!+#REF!)</f>
        <v>#REF!</v>
      </c>
      <c r="Z12" s="22">
        <f t="shared" si="5"/>
        <v>55</v>
      </c>
    </row>
    <row r="13" spans="1:26" x14ac:dyDescent="0.3">
      <c r="A13" s="19" t="s">
        <v>54</v>
      </c>
      <c r="B13" s="19" t="s">
        <v>54</v>
      </c>
      <c r="C13" s="19" t="str">
        <f>VLOOKUP(Table26[[#This Row],[Redni broj natjecatelja]],'Popis sudionika'!$A$4:$C$300,2,TRUE)</f>
        <v>Mara Bagarić</v>
      </c>
      <c r="D13" s="19" t="str">
        <f>VLOOKUP(Table26[[#This Row],[Redni broj natjecatelja]],'Popis sudionika'!$A$4:$C$300,3,TRUE)</f>
        <v>Miljacka</v>
      </c>
      <c r="E13" s="20">
        <v>14.1</v>
      </c>
      <c r="F13" s="19">
        <v>18.8</v>
      </c>
      <c r="G13" s="21">
        <v>22.1</v>
      </c>
      <c r="H13" s="22">
        <f t="shared" si="0"/>
        <v>55</v>
      </c>
      <c r="I13" s="20">
        <v>14.4</v>
      </c>
      <c r="J13" s="19">
        <v>18.600000000000001</v>
      </c>
      <c r="K13" s="21">
        <v>22.1</v>
      </c>
      <c r="L13" s="22">
        <f t="shared" si="1"/>
        <v>55.1</v>
      </c>
      <c r="M13" s="20">
        <v>14.3</v>
      </c>
      <c r="N13" s="19">
        <v>18.7</v>
      </c>
      <c r="O13" s="21">
        <v>22.2</v>
      </c>
      <c r="P13" s="22">
        <f t="shared" si="2"/>
        <v>55.2</v>
      </c>
      <c r="Q13" s="20">
        <v>14.2</v>
      </c>
      <c r="R13" s="19">
        <v>18.8</v>
      </c>
      <c r="S13" s="21">
        <v>22</v>
      </c>
      <c r="T13" s="22">
        <f t="shared" si="3"/>
        <v>55</v>
      </c>
      <c r="U13" s="20">
        <v>14.1</v>
      </c>
      <c r="V13" s="19">
        <v>18.3</v>
      </c>
      <c r="W13" s="21">
        <v>22.1</v>
      </c>
      <c r="X13" s="22">
        <f t="shared" si="4"/>
        <v>54.5</v>
      </c>
      <c r="Y13" s="22" t="e">
        <f>(#REF!+#REF!+#REF!)</f>
        <v>#REF!</v>
      </c>
      <c r="Z13" s="22">
        <f t="shared" si="5"/>
        <v>54.96</v>
      </c>
    </row>
    <row r="14" spans="1:26" x14ac:dyDescent="0.3">
      <c r="A14" s="19" t="s">
        <v>79</v>
      </c>
      <c r="B14" s="19" t="s">
        <v>79</v>
      </c>
      <c r="C14" s="19" t="str">
        <f>VLOOKUP(Table26[[#This Row],[Redni broj natjecatelja]],'Popis sudionika'!$A$4:$C$300,2,TRUE)</f>
        <v>Pero Cikojević</v>
      </c>
      <c r="D14" s="19" t="str">
        <f>VLOOKUP(Table26[[#This Row],[Redni broj natjecatelja]],'Popis sudionika'!$A$4:$C$300,3,TRUE)</f>
        <v>Livno</v>
      </c>
      <c r="E14" s="20">
        <v>14.2</v>
      </c>
      <c r="F14" s="19">
        <v>19.2</v>
      </c>
      <c r="G14" s="21">
        <v>22.7</v>
      </c>
      <c r="H14" s="22">
        <f t="shared" si="0"/>
        <v>56.099999999999994</v>
      </c>
      <c r="I14" s="20">
        <v>14.2</v>
      </c>
      <c r="J14" s="19">
        <v>18.2</v>
      </c>
      <c r="K14" s="21">
        <v>22.1</v>
      </c>
      <c r="L14" s="22">
        <f t="shared" si="1"/>
        <v>54.5</v>
      </c>
      <c r="M14" s="20">
        <v>13.6</v>
      </c>
      <c r="N14" s="19">
        <v>18.600000000000001</v>
      </c>
      <c r="O14" s="21">
        <v>23.6</v>
      </c>
      <c r="P14" s="22">
        <f t="shared" si="2"/>
        <v>55.800000000000004</v>
      </c>
      <c r="Q14" s="20">
        <v>14.4</v>
      </c>
      <c r="R14" s="19">
        <v>19.2</v>
      </c>
      <c r="S14" s="21">
        <v>23.9</v>
      </c>
      <c r="T14" s="22">
        <f t="shared" si="3"/>
        <v>57.5</v>
      </c>
      <c r="U14" s="20">
        <v>12.5</v>
      </c>
      <c r="V14" s="19">
        <v>17.2</v>
      </c>
      <c r="W14" s="21">
        <v>21.2</v>
      </c>
      <c r="X14" s="22">
        <f t="shared" si="4"/>
        <v>50.9</v>
      </c>
      <c r="Y14" s="22" t="e">
        <f>(#REF!+#REF!+#REF!)</f>
        <v>#REF!</v>
      </c>
      <c r="Z14" s="22">
        <f t="shared" si="5"/>
        <v>54.96</v>
      </c>
    </row>
    <row r="15" spans="1:26" x14ac:dyDescent="0.3">
      <c r="A15" s="19" t="s">
        <v>55</v>
      </c>
      <c r="B15" s="19" t="s">
        <v>55</v>
      </c>
      <c r="C15" s="19" t="str">
        <f>VLOOKUP(Table26[[#This Row],[Redni broj natjecatelja]],'Popis sudionika'!$A$4:$C$300,2,TRUE)</f>
        <v>Martina Tatarović</v>
      </c>
      <c r="D15" s="19" t="str">
        <f>VLOOKUP(Table26[[#This Row],[Redni broj natjecatelja]],'Popis sudionika'!$A$4:$C$300,3,TRUE)</f>
        <v>Tomislavgrad</v>
      </c>
      <c r="E15" s="20">
        <v>14.2</v>
      </c>
      <c r="F15" s="19">
        <v>19.2</v>
      </c>
      <c r="G15" s="21">
        <v>21.3</v>
      </c>
      <c r="H15" s="22">
        <f t="shared" si="0"/>
        <v>54.7</v>
      </c>
      <c r="I15" s="20">
        <v>14.1</v>
      </c>
      <c r="J15" s="19">
        <v>18.7</v>
      </c>
      <c r="K15" s="21">
        <v>21.7</v>
      </c>
      <c r="L15" s="22">
        <f t="shared" si="1"/>
        <v>54.5</v>
      </c>
      <c r="M15" s="20">
        <v>14.2</v>
      </c>
      <c r="N15" s="19">
        <v>19.100000000000001</v>
      </c>
      <c r="O15" s="21">
        <v>21.9</v>
      </c>
      <c r="P15" s="22">
        <f t="shared" si="2"/>
        <v>55.199999999999996</v>
      </c>
      <c r="Q15" s="20">
        <v>14.1</v>
      </c>
      <c r="R15" s="19">
        <v>18.2</v>
      </c>
      <c r="S15" s="21">
        <v>22</v>
      </c>
      <c r="T15" s="22">
        <f t="shared" si="3"/>
        <v>54.3</v>
      </c>
      <c r="U15" s="20">
        <v>13.9</v>
      </c>
      <c r="V15" s="19">
        <v>19.100000000000001</v>
      </c>
      <c r="W15" s="21">
        <v>22.7</v>
      </c>
      <c r="X15" s="22">
        <f t="shared" si="4"/>
        <v>55.7</v>
      </c>
      <c r="Y15" s="22" t="e">
        <f>(#REF!+#REF!+#REF!)</f>
        <v>#REF!</v>
      </c>
      <c r="Z15" s="22">
        <f t="shared" si="5"/>
        <v>54.879999999999995</v>
      </c>
    </row>
    <row r="16" spans="1:26" x14ac:dyDescent="0.3">
      <c r="A16" s="19" t="s">
        <v>73</v>
      </c>
      <c r="B16" s="19" t="s">
        <v>73</v>
      </c>
      <c r="C16" s="19" t="str">
        <f>VLOOKUP(Table26[[#This Row],[Redni broj natjecatelja]],'Popis sudionika'!$A$4:$C$300,2,TRUE)</f>
        <v>Marica Tomić</v>
      </c>
      <c r="D16" s="19" t="str">
        <f>VLOOKUP(Table26[[#This Row],[Redni broj natjecatelja]],'Popis sudionika'!$A$4:$C$300,3,TRUE)</f>
        <v>Suhača, Livno</v>
      </c>
      <c r="E16" s="20">
        <v>14.2</v>
      </c>
      <c r="F16" s="19">
        <v>18.8</v>
      </c>
      <c r="G16" s="21">
        <v>22.05</v>
      </c>
      <c r="H16" s="22">
        <f t="shared" si="0"/>
        <v>55.05</v>
      </c>
      <c r="I16" s="20">
        <v>13.6</v>
      </c>
      <c r="J16" s="19">
        <v>18.2</v>
      </c>
      <c r="K16" s="21">
        <v>21.8</v>
      </c>
      <c r="L16" s="22">
        <f t="shared" si="1"/>
        <v>53.599999999999994</v>
      </c>
      <c r="M16" s="20">
        <v>13.8</v>
      </c>
      <c r="N16" s="19">
        <v>17.2</v>
      </c>
      <c r="O16" s="21">
        <v>20.5</v>
      </c>
      <c r="P16" s="22">
        <f t="shared" si="2"/>
        <v>51.5</v>
      </c>
      <c r="Q16" s="20">
        <v>14.8</v>
      </c>
      <c r="R16" s="19">
        <v>19.399999999999999</v>
      </c>
      <c r="S16" s="21">
        <v>23.1</v>
      </c>
      <c r="T16" s="22">
        <f t="shared" si="3"/>
        <v>57.300000000000004</v>
      </c>
      <c r="U16" s="20">
        <v>14.1</v>
      </c>
      <c r="V16" s="19">
        <v>19.2</v>
      </c>
      <c r="W16" s="21">
        <v>22.5</v>
      </c>
      <c r="X16" s="22">
        <f t="shared" si="4"/>
        <v>55.8</v>
      </c>
      <c r="Y16" s="22" t="e">
        <f>(#REF!+#REF!+#REF!)</f>
        <v>#REF!</v>
      </c>
      <c r="Z16" s="22">
        <f t="shared" si="5"/>
        <v>54.65</v>
      </c>
    </row>
    <row r="17" spans="1:26" x14ac:dyDescent="0.3">
      <c r="A17" s="19" t="s">
        <v>45</v>
      </c>
      <c r="B17" s="19" t="s">
        <v>45</v>
      </c>
      <c r="C17" s="19" t="str">
        <f>VLOOKUP(Table26[[#This Row],[Redni broj natjecatelja]],'Popis sudionika'!$A$4:$C$300,2,TRUE)</f>
        <v>Marko Jukić</v>
      </c>
      <c r="D17" s="19" t="str">
        <f>VLOOKUP(Table26[[#This Row],[Redni broj natjecatelja]],'Popis sudionika'!$A$4:$C$300,3,TRUE)</f>
        <v>Posušje</v>
      </c>
      <c r="E17" s="20">
        <v>14.1</v>
      </c>
      <c r="F17" s="19">
        <v>18.899999999999999</v>
      </c>
      <c r="G17" s="21">
        <v>22.1</v>
      </c>
      <c r="H17" s="22">
        <f t="shared" si="0"/>
        <v>55.1</v>
      </c>
      <c r="I17" s="20">
        <v>14.5</v>
      </c>
      <c r="J17" s="19">
        <v>18.7</v>
      </c>
      <c r="K17" s="21">
        <v>22.7</v>
      </c>
      <c r="L17" s="22">
        <f t="shared" si="1"/>
        <v>55.900000000000006</v>
      </c>
      <c r="M17" s="20">
        <v>14.1</v>
      </c>
      <c r="N17" s="19">
        <v>18.2</v>
      </c>
      <c r="O17" s="21">
        <v>22.4</v>
      </c>
      <c r="P17" s="22">
        <f t="shared" si="2"/>
        <v>54.699999999999996</v>
      </c>
      <c r="Q17" s="20">
        <v>14.1</v>
      </c>
      <c r="R17" s="19">
        <v>18.3</v>
      </c>
      <c r="S17" s="21">
        <v>21.2</v>
      </c>
      <c r="T17" s="22">
        <f t="shared" si="3"/>
        <v>53.599999999999994</v>
      </c>
      <c r="U17" s="20">
        <v>13.6</v>
      </c>
      <c r="V17" s="19">
        <v>17.899999999999999</v>
      </c>
      <c r="W17" s="21">
        <v>21.5</v>
      </c>
      <c r="X17" s="22">
        <f t="shared" si="4"/>
        <v>53</v>
      </c>
      <c r="Y17" s="22" t="e">
        <f>(#REF!+#REF!+#REF!)</f>
        <v>#REF!</v>
      </c>
      <c r="Z17" s="22">
        <f t="shared" si="5"/>
        <v>54.459999999999994</v>
      </c>
    </row>
    <row r="18" spans="1:26" x14ac:dyDescent="0.3">
      <c r="A18" s="19" t="s">
        <v>35</v>
      </c>
      <c r="B18" s="19" t="s">
        <v>35</v>
      </c>
      <c r="C18" s="19" t="str">
        <f>VLOOKUP(Table26[[#This Row],[Redni broj natjecatelja]],'Popis sudionika'!$A$4:$C$300,2,TRUE)</f>
        <v>Ivan Stipić</v>
      </c>
      <c r="D18" s="19" t="str">
        <f>VLOOKUP(Table26[[#This Row],[Redni broj natjecatelja]],'Popis sudionika'!$A$4:$C$300,3,TRUE)</f>
        <v>Šujica</v>
      </c>
      <c r="E18" s="20">
        <v>13.6</v>
      </c>
      <c r="F18" s="19">
        <v>16.3</v>
      </c>
      <c r="G18" s="21">
        <v>20.7</v>
      </c>
      <c r="H18" s="22">
        <f t="shared" si="0"/>
        <v>50.599999999999994</v>
      </c>
      <c r="I18" s="20">
        <v>13.9</v>
      </c>
      <c r="J18" s="19">
        <v>18.3</v>
      </c>
      <c r="K18" s="21">
        <v>24.1</v>
      </c>
      <c r="L18" s="22">
        <f t="shared" si="1"/>
        <v>56.300000000000004</v>
      </c>
      <c r="M18" s="20">
        <v>13.8</v>
      </c>
      <c r="N18" s="19">
        <v>18.2</v>
      </c>
      <c r="O18" s="21">
        <v>24.1</v>
      </c>
      <c r="P18" s="22">
        <f t="shared" si="2"/>
        <v>56.1</v>
      </c>
      <c r="Q18" s="20">
        <v>13.7</v>
      </c>
      <c r="R18" s="19">
        <v>17.100000000000001</v>
      </c>
      <c r="S18" s="21">
        <v>23.2</v>
      </c>
      <c r="T18" s="22">
        <f t="shared" si="3"/>
        <v>54</v>
      </c>
      <c r="U18" s="20">
        <v>13.7</v>
      </c>
      <c r="V18" s="19">
        <v>18.899999999999999</v>
      </c>
      <c r="W18" s="21">
        <v>22.1</v>
      </c>
      <c r="X18" s="22">
        <f t="shared" si="4"/>
        <v>54.699999999999996</v>
      </c>
      <c r="Y18" s="22" t="e">
        <f>(#REF!+#REF!+#REF!)</f>
        <v>#REF!</v>
      </c>
      <c r="Z18" s="22">
        <f t="shared" si="5"/>
        <v>54.339999999999996</v>
      </c>
    </row>
    <row r="19" spans="1:26" x14ac:dyDescent="0.3">
      <c r="A19" s="19" t="s">
        <v>67</v>
      </c>
      <c r="B19" s="19" t="s">
        <v>67</v>
      </c>
      <c r="C19" s="19" t="str">
        <f>VLOOKUP(Table26[[#This Row],[Redni broj natjecatelja]],'Popis sudionika'!$A$4:$C$300,2,TRUE)</f>
        <v>Ivan Bagarić Bagi</v>
      </c>
      <c r="D19" s="19" t="str">
        <f>VLOOKUP(Table26[[#This Row],[Redni broj natjecatelja]],'Popis sudionika'!$A$4:$C$300,3,TRUE)</f>
        <v>Tomislavgrad</v>
      </c>
      <c r="E19" s="20">
        <v>13.5</v>
      </c>
      <c r="F19" s="19">
        <v>18.5</v>
      </c>
      <c r="G19" s="21">
        <v>20.5</v>
      </c>
      <c r="H19" s="22">
        <f t="shared" si="0"/>
        <v>52.5</v>
      </c>
      <c r="I19" s="20">
        <v>13.9</v>
      </c>
      <c r="J19" s="19">
        <v>18.899999999999999</v>
      </c>
      <c r="K19" s="21">
        <v>23</v>
      </c>
      <c r="L19" s="22">
        <f t="shared" si="1"/>
        <v>55.8</v>
      </c>
      <c r="M19" s="20">
        <v>13.2</v>
      </c>
      <c r="N19" s="19">
        <v>18.600000000000001</v>
      </c>
      <c r="O19" s="21">
        <v>22.1</v>
      </c>
      <c r="P19" s="22">
        <f t="shared" si="2"/>
        <v>53.900000000000006</v>
      </c>
      <c r="Q19" s="20">
        <v>13.2</v>
      </c>
      <c r="R19" s="19">
        <v>18.5</v>
      </c>
      <c r="S19" s="21">
        <v>22.1</v>
      </c>
      <c r="T19" s="22">
        <f t="shared" si="3"/>
        <v>53.8</v>
      </c>
      <c r="U19" s="20">
        <v>13.6</v>
      </c>
      <c r="V19" s="19">
        <v>18.2</v>
      </c>
      <c r="W19" s="21">
        <v>23.9</v>
      </c>
      <c r="X19" s="22">
        <f t="shared" si="4"/>
        <v>55.699999999999996</v>
      </c>
      <c r="Y19" s="22" t="e">
        <f>(#REF!+#REF!+#REF!)</f>
        <v>#REF!</v>
      </c>
      <c r="Z19" s="22">
        <f t="shared" si="5"/>
        <v>54.339999999999996</v>
      </c>
    </row>
    <row r="20" spans="1:26" x14ac:dyDescent="0.3">
      <c r="A20" s="19" t="s">
        <v>75</v>
      </c>
      <c r="B20" s="19" t="s">
        <v>75</v>
      </c>
      <c r="C20" s="19" t="str">
        <f>VLOOKUP(Table26[[#This Row],[Redni broj natjecatelja]],'Popis sudionika'!$A$4:$C$300,2,TRUE)</f>
        <v>Ante Zrno Caja</v>
      </c>
      <c r="D20" s="19" t="str">
        <f>VLOOKUP(Table26[[#This Row],[Redni broj natjecatelja]],'Popis sudionika'!$A$4:$C$300,3,TRUE)</f>
        <v>Šujica</v>
      </c>
      <c r="E20" s="20">
        <v>13.8</v>
      </c>
      <c r="F20" s="19">
        <v>18.2</v>
      </c>
      <c r="G20" s="21">
        <v>21.5</v>
      </c>
      <c r="H20" s="22">
        <f t="shared" si="0"/>
        <v>53.5</v>
      </c>
      <c r="I20" s="20">
        <v>14</v>
      </c>
      <c r="J20" s="19">
        <v>18.2</v>
      </c>
      <c r="K20" s="21">
        <v>22.4</v>
      </c>
      <c r="L20" s="22">
        <f t="shared" si="1"/>
        <v>54.6</v>
      </c>
      <c r="M20" s="20">
        <v>14.5</v>
      </c>
      <c r="N20" s="19">
        <v>18.3</v>
      </c>
      <c r="O20" s="21">
        <v>21.9</v>
      </c>
      <c r="P20" s="22">
        <f t="shared" si="2"/>
        <v>54.699999999999996</v>
      </c>
      <c r="Q20" s="20">
        <v>13.8</v>
      </c>
      <c r="R20" s="19">
        <v>18.5</v>
      </c>
      <c r="S20" s="21">
        <v>22.5</v>
      </c>
      <c r="T20" s="22">
        <f t="shared" si="3"/>
        <v>54.8</v>
      </c>
      <c r="U20" s="20">
        <v>14.1</v>
      </c>
      <c r="V20" s="19">
        <v>18.100000000000001</v>
      </c>
      <c r="W20" s="21">
        <v>21.8</v>
      </c>
      <c r="X20" s="22">
        <f t="shared" si="4"/>
        <v>54</v>
      </c>
      <c r="Y20" s="22" t="e">
        <f>(#REF!+#REF!+#REF!)</f>
        <v>#REF!</v>
      </c>
      <c r="Z20" s="22">
        <f t="shared" si="5"/>
        <v>54.319999999999993</v>
      </c>
    </row>
    <row r="21" spans="1:26" x14ac:dyDescent="0.3">
      <c r="A21" s="19" t="s">
        <v>77</v>
      </c>
      <c r="B21" s="19" t="s">
        <v>77</v>
      </c>
      <c r="C21" s="19" t="str">
        <f>VLOOKUP(Table26[[#This Row],[Redni broj natjecatelja]],'Popis sudionika'!$A$4:$C$300,2,TRUE)</f>
        <v>Jozip Krstanović</v>
      </c>
      <c r="D21" s="19" t="str">
        <f>VLOOKUP(Table26[[#This Row],[Redni broj natjecatelja]],'Popis sudionika'!$A$4:$C$300,3,TRUE)</f>
        <v>Šujica</v>
      </c>
      <c r="E21" s="20">
        <v>13.5</v>
      </c>
      <c r="F21" s="19">
        <v>17.100000000000001</v>
      </c>
      <c r="G21" s="21">
        <v>21.5</v>
      </c>
      <c r="H21" s="22">
        <f t="shared" si="0"/>
        <v>52.1</v>
      </c>
      <c r="I21" s="20">
        <v>12</v>
      </c>
      <c r="J21" s="19">
        <v>18.3</v>
      </c>
      <c r="K21" s="21">
        <v>23.7</v>
      </c>
      <c r="L21" s="22">
        <f t="shared" si="1"/>
        <v>54</v>
      </c>
      <c r="M21" s="20">
        <v>12.8</v>
      </c>
      <c r="N21" s="19">
        <v>18.899999999999999</v>
      </c>
      <c r="O21" s="21">
        <v>23.1</v>
      </c>
      <c r="P21" s="22">
        <f t="shared" si="2"/>
        <v>54.8</v>
      </c>
      <c r="Q21" s="20">
        <v>13.9</v>
      </c>
      <c r="R21" s="19">
        <v>18.8</v>
      </c>
      <c r="S21" s="21">
        <v>22.5</v>
      </c>
      <c r="T21" s="22">
        <f t="shared" si="3"/>
        <v>55.2</v>
      </c>
      <c r="U21" s="20">
        <v>13.5</v>
      </c>
      <c r="V21" s="19">
        <v>18.2</v>
      </c>
      <c r="W21" s="21">
        <v>23.7</v>
      </c>
      <c r="X21" s="22">
        <f t="shared" si="4"/>
        <v>55.4</v>
      </c>
      <c r="Y21" s="22" t="e">
        <f>(#REF!+#REF!+#REF!)</f>
        <v>#REF!</v>
      </c>
      <c r="Z21" s="22">
        <f t="shared" si="5"/>
        <v>54.29999999999999</v>
      </c>
    </row>
    <row r="22" spans="1:26" x14ac:dyDescent="0.3">
      <c r="A22" s="19" t="s">
        <v>438</v>
      </c>
      <c r="B22" s="19" t="s">
        <v>438</v>
      </c>
      <c r="C22" s="19" t="str">
        <f>VLOOKUP(Table26[[#This Row],[Redni broj natjecatelja]],'Popis sudionika'!$A$4:$C$300,2,TRUE)</f>
        <v>Vjekoslav Perković</v>
      </c>
      <c r="D22" s="19" t="str">
        <f>VLOOKUP(Table26[[#This Row],[Redni broj natjecatelja]],'Popis sudionika'!$A$4:$C$300,3,TRUE)</f>
        <v>Šujica</v>
      </c>
      <c r="E22" s="20">
        <v>13.9</v>
      </c>
      <c r="F22" s="19">
        <v>18.399999999999999</v>
      </c>
      <c r="G22" s="21">
        <v>22.7</v>
      </c>
      <c r="H22" s="22">
        <f t="shared" si="0"/>
        <v>55</v>
      </c>
      <c r="I22" s="20">
        <v>13.7</v>
      </c>
      <c r="J22" s="19">
        <v>18.100000000000001</v>
      </c>
      <c r="K22" s="21">
        <v>22</v>
      </c>
      <c r="L22" s="22">
        <f t="shared" si="1"/>
        <v>53.8</v>
      </c>
      <c r="M22" s="20">
        <v>13.9</v>
      </c>
      <c r="N22" s="19">
        <v>18.100000000000001</v>
      </c>
      <c r="O22" s="21">
        <v>22.3</v>
      </c>
      <c r="P22" s="22">
        <f t="shared" si="2"/>
        <v>54.3</v>
      </c>
      <c r="Q22" s="20">
        <v>13.9</v>
      </c>
      <c r="R22" s="19">
        <v>18.7</v>
      </c>
      <c r="S22" s="21">
        <v>23.3</v>
      </c>
      <c r="T22" s="22">
        <f t="shared" si="3"/>
        <v>55.900000000000006</v>
      </c>
      <c r="U22" s="20">
        <v>13.2</v>
      </c>
      <c r="V22" s="19">
        <v>18.100000000000001</v>
      </c>
      <c r="W22" s="21">
        <v>20.3</v>
      </c>
      <c r="X22" s="22">
        <f t="shared" si="4"/>
        <v>51.6</v>
      </c>
      <c r="Y22" s="22" t="e">
        <f>(#REF!+#REF!+#REF!)</f>
        <v>#REF!</v>
      </c>
      <c r="Z22" s="22">
        <f t="shared" si="5"/>
        <v>54.120000000000005</v>
      </c>
    </row>
    <row r="23" spans="1:26" x14ac:dyDescent="0.3">
      <c r="A23" s="19" t="s">
        <v>39</v>
      </c>
      <c r="B23" s="19" t="s">
        <v>39</v>
      </c>
      <c r="C23" s="19" t="str">
        <f>VLOOKUP(Table26[[#This Row],[Redni broj natjecatelja]],'Popis sudionika'!$A$4:$C$300,2,TRUE)</f>
        <v>Ante Zrno Caja</v>
      </c>
      <c r="D23" s="19" t="str">
        <f>VLOOKUP(Table26[[#This Row],[Redni broj natjecatelja]],'Popis sudionika'!$A$4:$C$300,3,TRUE)</f>
        <v>Šujica</v>
      </c>
      <c r="E23" s="20">
        <v>13.8</v>
      </c>
      <c r="F23" s="19">
        <v>17.899999999999999</v>
      </c>
      <c r="G23" s="21">
        <v>20.2</v>
      </c>
      <c r="H23" s="22">
        <f t="shared" si="0"/>
        <v>51.9</v>
      </c>
      <c r="I23" s="20">
        <v>13.7</v>
      </c>
      <c r="J23" s="19">
        <v>18.3</v>
      </c>
      <c r="K23" s="21">
        <v>21.1</v>
      </c>
      <c r="L23" s="22">
        <f t="shared" si="1"/>
        <v>53.1</v>
      </c>
      <c r="M23" s="20">
        <v>14.4</v>
      </c>
      <c r="N23" s="19">
        <v>17.600000000000001</v>
      </c>
      <c r="O23" s="21">
        <v>22.4</v>
      </c>
      <c r="P23" s="22">
        <f t="shared" si="2"/>
        <v>54.4</v>
      </c>
      <c r="Q23" s="20">
        <v>14.7</v>
      </c>
      <c r="R23" s="19">
        <v>18.2</v>
      </c>
      <c r="S23" s="21">
        <v>22.3</v>
      </c>
      <c r="T23" s="22">
        <f t="shared" si="3"/>
        <v>55.2</v>
      </c>
      <c r="U23" s="20">
        <v>14.2</v>
      </c>
      <c r="V23" s="19">
        <v>19.100000000000001</v>
      </c>
      <c r="W23" s="21">
        <v>22.1</v>
      </c>
      <c r="X23" s="22">
        <f t="shared" si="4"/>
        <v>55.4</v>
      </c>
      <c r="Y23" s="22" t="e">
        <f>(#REF!+#REF!+#REF!)</f>
        <v>#REF!</v>
      </c>
      <c r="Z23" s="22">
        <f t="shared" si="5"/>
        <v>54</v>
      </c>
    </row>
    <row r="24" spans="1:26" x14ac:dyDescent="0.3">
      <c r="A24" s="19" t="s">
        <v>93</v>
      </c>
      <c r="B24" s="19" t="s">
        <v>93</v>
      </c>
      <c r="C24" s="19" t="str">
        <f>VLOOKUP(Table26[[#This Row],[Redni broj natjecatelja]],'Popis sudionika'!$A$4:$C$300,2,TRUE)</f>
        <v>Josip Krstanović</v>
      </c>
      <c r="D24" s="19" t="str">
        <f>VLOOKUP(Table26[[#This Row],[Redni broj natjecatelja]],'Popis sudionika'!$A$4:$C$300,3,TRUE)</f>
        <v>Šujica</v>
      </c>
      <c r="E24" s="20">
        <v>13.5</v>
      </c>
      <c r="F24" s="19">
        <v>18</v>
      </c>
      <c r="G24" s="21">
        <v>23.5</v>
      </c>
      <c r="H24" s="22">
        <f t="shared" si="0"/>
        <v>55</v>
      </c>
      <c r="I24" s="20">
        <v>12.5</v>
      </c>
      <c r="J24" s="19">
        <v>17.899999999999999</v>
      </c>
      <c r="K24" s="21">
        <v>23.1</v>
      </c>
      <c r="L24" s="22">
        <f t="shared" si="1"/>
        <v>53.5</v>
      </c>
      <c r="M24" s="20">
        <v>13.1</v>
      </c>
      <c r="N24" s="19">
        <v>18.3</v>
      </c>
      <c r="O24" s="21">
        <v>23.7</v>
      </c>
      <c r="P24" s="22">
        <f t="shared" si="2"/>
        <v>55.099999999999994</v>
      </c>
      <c r="Q24" s="20">
        <v>11.8</v>
      </c>
      <c r="R24" s="19">
        <v>18.399999999999999</v>
      </c>
      <c r="S24" s="21">
        <v>23.1</v>
      </c>
      <c r="T24" s="22">
        <f t="shared" si="3"/>
        <v>53.3</v>
      </c>
      <c r="U24" s="20">
        <v>12.8</v>
      </c>
      <c r="V24" s="19">
        <v>18.2</v>
      </c>
      <c r="W24" s="21">
        <v>22.1</v>
      </c>
      <c r="X24" s="22">
        <f t="shared" si="4"/>
        <v>53.1</v>
      </c>
      <c r="Y24" s="22" t="e">
        <f>(#REF!+#REF!+#REF!)</f>
        <v>#REF!</v>
      </c>
      <c r="Z24" s="22">
        <f t="shared" si="5"/>
        <v>54</v>
      </c>
    </row>
    <row r="25" spans="1:26" x14ac:dyDescent="0.3">
      <c r="A25" s="23" t="s">
        <v>48</v>
      </c>
      <c r="B25" s="23" t="s">
        <v>48</v>
      </c>
      <c r="C25" s="23" t="str">
        <f>VLOOKUP(Table26[[#This Row],[Redni broj natjecatelja]],'Popis sudionika'!$A$4:$C$300,2,TRUE)</f>
        <v>Pero Cikojević</v>
      </c>
      <c r="D25" s="23" t="str">
        <f>VLOOKUP(Table26[[#This Row],[Redni broj natjecatelja]],'Popis sudionika'!$A$4:$C$300,3,TRUE)</f>
        <v>Golinjevo, Livno</v>
      </c>
      <c r="E25" s="24">
        <v>14.1</v>
      </c>
      <c r="F25" s="23">
        <v>18.7</v>
      </c>
      <c r="G25" s="25">
        <v>21.7</v>
      </c>
      <c r="H25" s="26">
        <f t="shared" si="0"/>
        <v>54.5</v>
      </c>
      <c r="I25" s="24">
        <v>14.1</v>
      </c>
      <c r="J25" s="23">
        <v>18.399999999999999</v>
      </c>
      <c r="K25" s="25">
        <v>19.899999999999999</v>
      </c>
      <c r="L25" s="26">
        <f t="shared" si="1"/>
        <v>52.4</v>
      </c>
      <c r="M25" s="24">
        <v>14.4</v>
      </c>
      <c r="N25" s="23">
        <v>18.8</v>
      </c>
      <c r="O25" s="25">
        <v>19.2</v>
      </c>
      <c r="P25" s="26">
        <f t="shared" si="2"/>
        <v>52.400000000000006</v>
      </c>
      <c r="Q25" s="24">
        <v>13.9</v>
      </c>
      <c r="R25" s="23">
        <v>19.100000000000001</v>
      </c>
      <c r="S25" s="25">
        <v>22.1</v>
      </c>
      <c r="T25" s="26">
        <f t="shared" si="3"/>
        <v>55.1</v>
      </c>
      <c r="U25" s="24">
        <v>14.1</v>
      </c>
      <c r="V25" s="23">
        <v>19.2</v>
      </c>
      <c r="W25" s="25">
        <v>22.1</v>
      </c>
      <c r="X25" s="26">
        <f t="shared" si="4"/>
        <v>55.4</v>
      </c>
      <c r="Y25" s="26" t="e">
        <f>(#REF!+#REF!+#REF!)</f>
        <v>#REF!</v>
      </c>
      <c r="Z25" s="26">
        <f t="shared" si="5"/>
        <v>53.96</v>
      </c>
    </row>
    <row r="26" spans="1:26" x14ac:dyDescent="0.3">
      <c r="A26" s="23" t="s">
        <v>74</v>
      </c>
      <c r="B26" s="23" t="s">
        <v>74</v>
      </c>
      <c r="C26" s="23" t="str">
        <f>VLOOKUP(Table26[[#This Row],[Redni broj natjecatelja]],'Popis sudionika'!$A$4:$C$300,2,TRUE)</f>
        <v>Anica Šesto</v>
      </c>
      <c r="D26" s="23" t="str">
        <f>VLOOKUP(Table26[[#This Row],[Redni broj natjecatelja]],'Popis sudionika'!$A$4:$C$300,3,TRUE)</f>
        <v>Kablići, Livno</v>
      </c>
      <c r="E26" s="24">
        <v>13.1</v>
      </c>
      <c r="F26" s="23">
        <v>18.100000000000001</v>
      </c>
      <c r="G26" s="25">
        <v>23.1</v>
      </c>
      <c r="H26" s="26">
        <f t="shared" si="0"/>
        <v>54.300000000000004</v>
      </c>
      <c r="I26" s="24">
        <v>14</v>
      </c>
      <c r="J26" s="23">
        <v>19</v>
      </c>
      <c r="K26" s="25">
        <v>23</v>
      </c>
      <c r="L26" s="26">
        <f t="shared" si="1"/>
        <v>56</v>
      </c>
      <c r="M26" s="24">
        <v>13.1</v>
      </c>
      <c r="N26" s="23">
        <v>17.5</v>
      </c>
      <c r="O26" s="25">
        <v>19.100000000000001</v>
      </c>
      <c r="P26" s="26">
        <f t="shared" si="2"/>
        <v>49.7</v>
      </c>
      <c r="Q26" s="24">
        <v>14.2</v>
      </c>
      <c r="R26" s="23">
        <v>18.5</v>
      </c>
      <c r="S26" s="25">
        <v>21.9</v>
      </c>
      <c r="T26" s="26">
        <f t="shared" si="3"/>
        <v>54.6</v>
      </c>
      <c r="U26" s="24">
        <v>13.8</v>
      </c>
      <c r="V26" s="23">
        <v>18.899999999999999</v>
      </c>
      <c r="W26" s="25">
        <v>21.9</v>
      </c>
      <c r="X26" s="26">
        <f t="shared" si="4"/>
        <v>54.6</v>
      </c>
      <c r="Y26" s="26" t="e">
        <f>(#REF!+#REF!+#REF!)</f>
        <v>#REF!</v>
      </c>
      <c r="Z26" s="26">
        <f t="shared" si="5"/>
        <v>53.839999999999996</v>
      </c>
    </row>
    <row r="27" spans="1:26" x14ac:dyDescent="0.3">
      <c r="A27" s="23" t="s">
        <v>49</v>
      </c>
      <c r="B27" s="23" t="s">
        <v>49</v>
      </c>
      <c r="C27" s="23" t="str">
        <f>VLOOKUP(Table26[[#This Row],[Redni broj natjecatelja]],'Popis sudionika'!$A$4:$C$300,2,TRUE)</f>
        <v>Slaven Erceg</v>
      </c>
      <c r="D27" s="23" t="str">
        <f>VLOOKUP(Table26[[#This Row],[Redni broj natjecatelja]],'Popis sudionika'!$A$4:$C$300,3,TRUE)</f>
        <v>Rapovine, Livno</v>
      </c>
      <c r="E27" s="24">
        <v>14.3</v>
      </c>
      <c r="F27" s="23">
        <v>18.899999999999999</v>
      </c>
      <c r="G27" s="25">
        <v>21.7</v>
      </c>
      <c r="H27" s="26">
        <f t="shared" si="0"/>
        <v>54.900000000000006</v>
      </c>
      <c r="I27" s="24">
        <v>14.2</v>
      </c>
      <c r="J27" s="23">
        <v>18.7</v>
      </c>
      <c r="K27" s="25">
        <v>22.1</v>
      </c>
      <c r="L27" s="26">
        <f t="shared" si="1"/>
        <v>55</v>
      </c>
      <c r="M27" s="24">
        <v>13.8</v>
      </c>
      <c r="N27" s="23">
        <v>17.3</v>
      </c>
      <c r="O27" s="25">
        <v>21.3</v>
      </c>
      <c r="P27" s="26">
        <f t="shared" si="2"/>
        <v>52.400000000000006</v>
      </c>
      <c r="Q27" s="24">
        <v>13.3</v>
      </c>
      <c r="R27" s="23">
        <v>18.3</v>
      </c>
      <c r="S27" s="25">
        <v>22.2</v>
      </c>
      <c r="T27" s="26">
        <f t="shared" si="3"/>
        <v>53.8</v>
      </c>
      <c r="U27" s="24">
        <v>13.2</v>
      </c>
      <c r="V27" s="23">
        <v>18.2</v>
      </c>
      <c r="W27" s="25">
        <v>21.1</v>
      </c>
      <c r="X27" s="26">
        <f t="shared" si="4"/>
        <v>52.5</v>
      </c>
      <c r="Y27" s="26" t="e">
        <f>(#REF!+#REF!+#REF!)</f>
        <v>#REF!</v>
      </c>
      <c r="Z27" s="26">
        <f t="shared" si="5"/>
        <v>53.720000000000006</v>
      </c>
    </row>
    <row r="28" spans="1:26" x14ac:dyDescent="0.3">
      <c r="A28" s="23" t="s">
        <v>64</v>
      </c>
      <c r="B28" s="23" t="s">
        <v>64</v>
      </c>
      <c r="C28" s="23" t="str">
        <f>VLOOKUP(Table26[[#This Row],[Redni broj natjecatelja]],'Popis sudionika'!$A$4:$C$300,2,TRUE)</f>
        <v>Vjeko Pavković</v>
      </c>
      <c r="D28" s="23" t="str">
        <f>VLOOKUP(Table26[[#This Row],[Redni broj natjecatelja]],'Popis sudionika'!$A$4:$C$300,3,TRUE)</f>
        <v>Rakitno</v>
      </c>
      <c r="E28" s="24">
        <v>14.5</v>
      </c>
      <c r="F28" s="23">
        <v>18.8</v>
      </c>
      <c r="G28" s="25">
        <v>21</v>
      </c>
      <c r="H28" s="26">
        <f t="shared" si="0"/>
        <v>54.3</v>
      </c>
      <c r="I28" s="24">
        <v>13.8</v>
      </c>
      <c r="J28" s="23">
        <v>18.100000000000001</v>
      </c>
      <c r="K28" s="25">
        <v>20.5</v>
      </c>
      <c r="L28" s="26">
        <f t="shared" si="1"/>
        <v>52.400000000000006</v>
      </c>
      <c r="M28" s="24">
        <v>13.6</v>
      </c>
      <c r="N28" s="23">
        <v>18.2</v>
      </c>
      <c r="O28" s="25">
        <v>20.100000000000001</v>
      </c>
      <c r="P28" s="26">
        <f t="shared" si="2"/>
        <v>51.9</v>
      </c>
      <c r="Q28" s="24">
        <v>14.1</v>
      </c>
      <c r="R28" s="23">
        <v>18.5</v>
      </c>
      <c r="S28" s="25">
        <v>21</v>
      </c>
      <c r="T28" s="26">
        <f t="shared" si="3"/>
        <v>53.6</v>
      </c>
      <c r="U28" s="24">
        <v>14.1</v>
      </c>
      <c r="V28" s="23">
        <v>18.899999999999999</v>
      </c>
      <c r="W28" s="25">
        <v>23.3</v>
      </c>
      <c r="X28" s="26">
        <f t="shared" si="4"/>
        <v>56.3</v>
      </c>
      <c r="Y28" s="26" t="e">
        <f>(#REF!+#REF!+#REF!)</f>
        <v>#REF!</v>
      </c>
      <c r="Z28" s="26">
        <f t="shared" si="5"/>
        <v>53.7</v>
      </c>
    </row>
    <row r="29" spans="1:26" x14ac:dyDescent="0.3">
      <c r="A29" s="23" t="s">
        <v>72</v>
      </c>
      <c r="B29" s="23" t="s">
        <v>72</v>
      </c>
      <c r="C29" s="23" t="str">
        <f>VLOOKUP(Table26[[#This Row],[Redni broj natjecatelja]],'Popis sudionika'!$A$4:$C$300,2,TRUE)</f>
        <v>Josip Pašalić</v>
      </c>
      <c r="D29" s="23" t="str">
        <f>VLOOKUP(Table26[[#This Row],[Redni broj natjecatelja]],'Popis sudionika'!$A$4:$C$300,3,TRUE)</f>
        <v>Šujica</v>
      </c>
      <c r="E29" s="24">
        <v>12.1</v>
      </c>
      <c r="F29" s="23">
        <v>17.600000000000001</v>
      </c>
      <c r="G29" s="25">
        <v>22.9</v>
      </c>
      <c r="H29" s="26">
        <f t="shared" si="0"/>
        <v>52.6</v>
      </c>
      <c r="I29" s="24">
        <v>12.65</v>
      </c>
      <c r="J29" s="23">
        <v>18.2</v>
      </c>
      <c r="K29" s="25">
        <v>23</v>
      </c>
      <c r="L29" s="26">
        <f t="shared" si="1"/>
        <v>53.85</v>
      </c>
      <c r="M29" s="24">
        <v>12.5</v>
      </c>
      <c r="N29" s="23">
        <v>16.8</v>
      </c>
      <c r="O29" s="25">
        <v>19.5</v>
      </c>
      <c r="P29" s="26">
        <f t="shared" si="2"/>
        <v>48.8</v>
      </c>
      <c r="Q29" s="24">
        <v>14</v>
      </c>
      <c r="R29" s="23">
        <v>19.100000000000001</v>
      </c>
      <c r="S29" s="25">
        <v>23.2</v>
      </c>
      <c r="T29" s="26">
        <f t="shared" si="3"/>
        <v>56.3</v>
      </c>
      <c r="U29" s="24">
        <v>14</v>
      </c>
      <c r="V29" s="23">
        <v>19.2</v>
      </c>
      <c r="W29" s="25">
        <v>23.2</v>
      </c>
      <c r="X29" s="26">
        <f t="shared" si="4"/>
        <v>56.400000000000006</v>
      </c>
      <c r="Y29" s="26" t="e">
        <f>(#REF!+#REF!+#REF!)</f>
        <v>#REF!</v>
      </c>
      <c r="Z29" s="26">
        <f t="shared" si="5"/>
        <v>53.590000000000011</v>
      </c>
    </row>
    <row r="30" spans="1:26" x14ac:dyDescent="0.3">
      <c r="A30" s="23" t="s">
        <v>32</v>
      </c>
      <c r="B30" s="23" t="s">
        <v>32</v>
      </c>
      <c r="C30" s="23" t="str">
        <f>VLOOKUP(Table26[[#This Row],[Redni broj natjecatelja]],'Popis sudionika'!$A$4:$C$300,2,TRUE)</f>
        <v>Tiho Baković Šišin</v>
      </c>
      <c r="D30" s="23" t="str">
        <f>VLOOKUP(Table26[[#This Row],[Redni broj natjecatelja]],'Popis sudionika'!$A$4:$C$300,3,TRUE)</f>
        <v>Mokronoge</v>
      </c>
      <c r="E30" s="24">
        <v>13.9</v>
      </c>
      <c r="F30" s="23">
        <v>17.600000000000001</v>
      </c>
      <c r="G30" s="25">
        <v>21.2</v>
      </c>
      <c r="H30" s="26">
        <f t="shared" si="0"/>
        <v>52.7</v>
      </c>
      <c r="I30" s="24">
        <v>12.7</v>
      </c>
      <c r="J30" s="23">
        <v>18.899999999999999</v>
      </c>
      <c r="K30" s="25">
        <v>23.3</v>
      </c>
      <c r="L30" s="26">
        <f t="shared" si="1"/>
        <v>54.9</v>
      </c>
      <c r="M30" s="24">
        <v>12.8</v>
      </c>
      <c r="N30" s="23">
        <v>17.399999999999999</v>
      </c>
      <c r="O30" s="25">
        <v>23.2</v>
      </c>
      <c r="P30" s="26">
        <f t="shared" si="2"/>
        <v>53.4</v>
      </c>
      <c r="Q30" s="24">
        <v>13.4</v>
      </c>
      <c r="R30" s="23">
        <v>17.899999999999999</v>
      </c>
      <c r="S30" s="25">
        <v>21.2</v>
      </c>
      <c r="T30" s="26">
        <f t="shared" si="3"/>
        <v>52.5</v>
      </c>
      <c r="U30" s="24">
        <v>13.8</v>
      </c>
      <c r="V30" s="23">
        <v>18.8</v>
      </c>
      <c r="W30" s="25">
        <v>21.6</v>
      </c>
      <c r="X30" s="26">
        <f t="shared" si="4"/>
        <v>54.2</v>
      </c>
      <c r="Y30" s="26" t="e">
        <f>(#REF!+#REF!+#REF!)</f>
        <v>#REF!</v>
      </c>
      <c r="Z30" s="26">
        <f t="shared" si="5"/>
        <v>53.54</v>
      </c>
    </row>
    <row r="31" spans="1:26" x14ac:dyDescent="0.3">
      <c r="A31" s="23" t="s">
        <v>84</v>
      </c>
      <c r="B31" s="23" t="s">
        <v>84</v>
      </c>
      <c r="C31" s="23" t="str">
        <f>VLOOKUP(Table26[[#This Row],[Redni broj natjecatelja]],'Popis sudionika'!$A$4:$C$300,2,TRUE)</f>
        <v>Mate Crnković</v>
      </c>
      <c r="D31" s="23" t="str">
        <f>VLOOKUP(Table26[[#This Row],[Redni broj natjecatelja]],'Popis sudionika'!$A$4:$C$300,3,TRUE)</f>
        <v>Grabovica</v>
      </c>
      <c r="E31" s="24">
        <v>14</v>
      </c>
      <c r="F31" s="23">
        <v>19.100000000000001</v>
      </c>
      <c r="G31" s="25">
        <v>22.2</v>
      </c>
      <c r="H31" s="26">
        <f t="shared" si="0"/>
        <v>55.3</v>
      </c>
      <c r="I31" s="24">
        <v>13.5</v>
      </c>
      <c r="J31" s="23">
        <v>17.899999999999999</v>
      </c>
      <c r="K31" s="25">
        <v>21.9</v>
      </c>
      <c r="L31" s="26">
        <f t="shared" si="1"/>
        <v>53.3</v>
      </c>
      <c r="M31" s="24">
        <v>13.3</v>
      </c>
      <c r="N31" s="23">
        <v>18.5</v>
      </c>
      <c r="O31" s="25">
        <v>22.6</v>
      </c>
      <c r="P31" s="26">
        <f t="shared" si="2"/>
        <v>54.400000000000006</v>
      </c>
      <c r="Q31" s="24">
        <v>13.4</v>
      </c>
      <c r="R31" s="23">
        <v>19</v>
      </c>
      <c r="S31" s="25">
        <v>23</v>
      </c>
      <c r="T31" s="26">
        <f t="shared" si="3"/>
        <v>55.4</v>
      </c>
      <c r="U31" s="24">
        <v>12.4</v>
      </c>
      <c r="V31" s="23">
        <v>17.100000000000001</v>
      </c>
      <c r="W31" s="25">
        <v>19.5</v>
      </c>
      <c r="X31" s="26">
        <f t="shared" si="4"/>
        <v>49</v>
      </c>
      <c r="Y31" s="26" t="e">
        <f>(#REF!+#REF!+#REF!)</f>
        <v>#REF!</v>
      </c>
      <c r="Z31" s="26">
        <f t="shared" si="5"/>
        <v>53.48</v>
      </c>
    </row>
    <row r="32" spans="1:26" x14ac:dyDescent="0.3">
      <c r="A32" s="23" t="s">
        <v>59</v>
      </c>
      <c r="B32" s="23" t="s">
        <v>59</v>
      </c>
      <c r="C32" s="23" t="str">
        <f>VLOOKUP(Table26[[#This Row],[Redni broj natjecatelja]],'Popis sudionika'!$A$4:$C$300,2,TRUE)</f>
        <v>Ivana Šarac</v>
      </c>
      <c r="D32" s="23" t="str">
        <f>VLOOKUP(Table26[[#This Row],[Redni broj natjecatelja]],'Popis sudionika'!$A$4:$C$300,3,TRUE)</f>
        <v>Brišnik</v>
      </c>
      <c r="E32" s="24">
        <v>13.9</v>
      </c>
      <c r="F32" s="23">
        <v>17.5</v>
      </c>
      <c r="G32" s="25">
        <v>20.100000000000001</v>
      </c>
      <c r="H32" s="26">
        <f t="shared" si="0"/>
        <v>51.5</v>
      </c>
      <c r="I32" s="24">
        <v>14.05</v>
      </c>
      <c r="J32" s="23">
        <v>18.399999999999999</v>
      </c>
      <c r="K32" s="25">
        <v>21.7</v>
      </c>
      <c r="L32" s="26">
        <f t="shared" si="1"/>
        <v>54.150000000000006</v>
      </c>
      <c r="M32" s="24">
        <v>14.1</v>
      </c>
      <c r="N32" s="23">
        <v>18.8</v>
      </c>
      <c r="O32" s="25">
        <v>21.2</v>
      </c>
      <c r="P32" s="26">
        <f t="shared" si="2"/>
        <v>54.099999999999994</v>
      </c>
      <c r="Q32" s="24">
        <v>14.2</v>
      </c>
      <c r="R32" s="23">
        <v>18.2</v>
      </c>
      <c r="S32" s="25">
        <v>21.1</v>
      </c>
      <c r="T32" s="26">
        <f t="shared" si="3"/>
        <v>53.5</v>
      </c>
      <c r="U32" s="24">
        <v>14.1</v>
      </c>
      <c r="V32" s="23">
        <v>18.899999999999999</v>
      </c>
      <c r="W32" s="25">
        <v>21</v>
      </c>
      <c r="X32" s="26">
        <f t="shared" si="4"/>
        <v>54</v>
      </c>
      <c r="Y32" s="26" t="e">
        <f>(#REF!+#REF!+#REF!)</f>
        <v>#REF!</v>
      </c>
      <c r="Z32" s="26">
        <f t="shared" si="5"/>
        <v>53.45</v>
      </c>
    </row>
    <row r="33" spans="1:26" x14ac:dyDescent="0.3">
      <c r="A33" s="23" t="s">
        <v>63</v>
      </c>
      <c r="B33" s="23" t="s">
        <v>63</v>
      </c>
      <c r="C33" s="23" t="str">
        <f>VLOOKUP(Table26[[#This Row],[Redni broj natjecatelja]],'Popis sudionika'!$A$4:$C$300,2,TRUE)</f>
        <v>Mario Marinčić</v>
      </c>
      <c r="D33" s="23" t="str">
        <f>VLOOKUP(Table26[[#This Row],[Redni broj natjecatelja]],'Popis sudionika'!$A$4:$C$300,3,TRUE)</f>
        <v>Tomislavgrad</v>
      </c>
      <c r="E33" s="24">
        <v>14.3</v>
      </c>
      <c r="F33" s="23">
        <v>18</v>
      </c>
      <c r="G33" s="25">
        <v>21</v>
      </c>
      <c r="H33" s="26">
        <f t="shared" si="0"/>
        <v>53.3</v>
      </c>
      <c r="I33" s="24">
        <v>13.9</v>
      </c>
      <c r="J33" s="23">
        <v>18.5</v>
      </c>
      <c r="K33" s="25">
        <v>20.100000000000001</v>
      </c>
      <c r="L33" s="26">
        <f t="shared" si="1"/>
        <v>52.5</v>
      </c>
      <c r="M33" s="24">
        <v>13.2</v>
      </c>
      <c r="N33" s="23">
        <v>17.899999999999999</v>
      </c>
      <c r="O33" s="25">
        <v>21.1</v>
      </c>
      <c r="P33" s="26">
        <f t="shared" si="2"/>
        <v>52.2</v>
      </c>
      <c r="Q33" s="24">
        <v>14.1</v>
      </c>
      <c r="R33" s="23">
        <v>18</v>
      </c>
      <c r="S33" s="25">
        <v>20.100000000000001</v>
      </c>
      <c r="T33" s="26">
        <f t="shared" si="3"/>
        <v>52.2</v>
      </c>
      <c r="U33" s="24">
        <v>14.1</v>
      </c>
      <c r="V33" s="23">
        <v>18.899999999999999</v>
      </c>
      <c r="W33" s="25">
        <v>23.9</v>
      </c>
      <c r="X33" s="26">
        <f t="shared" si="4"/>
        <v>56.9</v>
      </c>
      <c r="Y33" s="26" t="e">
        <f>(#REF!+#REF!+#REF!)</f>
        <v>#REF!</v>
      </c>
      <c r="Z33" s="26">
        <f t="shared" si="5"/>
        <v>53.419999999999995</v>
      </c>
    </row>
    <row r="34" spans="1:26" x14ac:dyDescent="0.3">
      <c r="A34" s="23" t="s">
        <v>42</v>
      </c>
      <c r="B34" s="23" t="s">
        <v>42</v>
      </c>
      <c r="C34" s="23" t="str">
        <f>VLOOKUP(Table26[[#This Row],[Redni broj natjecatelja]],'Popis sudionika'!$A$4:$C$300,2,TRUE)</f>
        <v>Ante Radoš</v>
      </c>
      <c r="D34" s="23" t="str">
        <f>VLOOKUP(Table26[[#This Row],[Redni broj natjecatelja]],'Popis sudionika'!$A$4:$C$300,3,TRUE)</f>
        <v>Rakitno</v>
      </c>
      <c r="E34" s="24">
        <v>14.1</v>
      </c>
      <c r="F34" s="23">
        <v>18.899999999999999</v>
      </c>
      <c r="G34" s="25">
        <v>21.7</v>
      </c>
      <c r="H34" s="26">
        <f t="shared" si="0"/>
        <v>54.7</v>
      </c>
      <c r="I34" s="24">
        <v>14.2</v>
      </c>
      <c r="J34" s="23">
        <v>18.7</v>
      </c>
      <c r="K34" s="25">
        <v>19.399999999999999</v>
      </c>
      <c r="L34" s="26">
        <f t="shared" si="1"/>
        <v>52.3</v>
      </c>
      <c r="M34" s="24">
        <v>14.1</v>
      </c>
      <c r="N34" s="23">
        <v>17.8</v>
      </c>
      <c r="O34" s="25">
        <v>21.7</v>
      </c>
      <c r="P34" s="26">
        <f t="shared" si="2"/>
        <v>53.599999999999994</v>
      </c>
      <c r="Q34" s="24">
        <v>13.9</v>
      </c>
      <c r="R34" s="23">
        <v>18.100000000000001</v>
      </c>
      <c r="S34" s="25">
        <v>21.2</v>
      </c>
      <c r="T34" s="26">
        <f t="shared" si="3"/>
        <v>53.2</v>
      </c>
      <c r="U34" s="24">
        <v>14.2</v>
      </c>
      <c r="V34" s="23">
        <v>17.899999999999999</v>
      </c>
      <c r="W34" s="25">
        <v>21.1</v>
      </c>
      <c r="X34" s="26">
        <f t="shared" si="4"/>
        <v>53.199999999999996</v>
      </c>
      <c r="Y34" s="26" t="e">
        <f>(#REF!+#REF!+#REF!)</f>
        <v>#REF!</v>
      </c>
      <c r="Z34" s="26">
        <f t="shared" si="5"/>
        <v>53.4</v>
      </c>
    </row>
    <row r="35" spans="1:26" x14ac:dyDescent="0.3">
      <c r="A35" s="23" t="s">
        <v>86</v>
      </c>
      <c r="B35" s="23" t="s">
        <v>86</v>
      </c>
      <c r="C35" s="23" t="str">
        <f>VLOOKUP(Table26[[#This Row],[Redni broj natjecatelja]],'Popis sudionika'!$A$4:$C$300,2,TRUE)</f>
        <v>Ivica Sičaja</v>
      </c>
      <c r="D35" s="23" t="str">
        <f>VLOOKUP(Table26[[#This Row],[Redni broj natjecatelja]],'Popis sudionika'!$A$4:$C$300,3,TRUE)</f>
        <v>Rama</v>
      </c>
      <c r="E35" s="24">
        <v>14</v>
      </c>
      <c r="F35" s="23">
        <v>18.2</v>
      </c>
      <c r="G35" s="25">
        <v>22.2</v>
      </c>
      <c r="H35" s="26">
        <f t="shared" si="0"/>
        <v>54.400000000000006</v>
      </c>
      <c r="I35" s="24">
        <v>13.9</v>
      </c>
      <c r="J35" s="23">
        <v>18.100000000000001</v>
      </c>
      <c r="K35" s="25">
        <v>22.4</v>
      </c>
      <c r="L35" s="26">
        <f t="shared" si="1"/>
        <v>54.4</v>
      </c>
      <c r="M35" s="24">
        <v>12.2</v>
      </c>
      <c r="N35" s="23">
        <v>18.600000000000001</v>
      </c>
      <c r="O35" s="25">
        <v>22.8</v>
      </c>
      <c r="P35" s="26">
        <f t="shared" si="2"/>
        <v>53.6</v>
      </c>
      <c r="Q35" s="24">
        <v>13</v>
      </c>
      <c r="R35" s="23">
        <v>17.7</v>
      </c>
      <c r="S35" s="25">
        <v>22.6</v>
      </c>
      <c r="T35" s="26">
        <f t="shared" si="3"/>
        <v>53.3</v>
      </c>
      <c r="U35" s="24">
        <v>12.8</v>
      </c>
      <c r="V35" s="23">
        <v>17.5</v>
      </c>
      <c r="W35" s="25">
        <v>20.100000000000001</v>
      </c>
      <c r="X35" s="26">
        <f t="shared" si="4"/>
        <v>50.400000000000006</v>
      </c>
      <c r="Y35" s="26" t="e">
        <f>(#REF!+#REF!+#REF!)</f>
        <v>#REF!</v>
      </c>
      <c r="Z35" s="26">
        <f t="shared" si="5"/>
        <v>53.220000000000006</v>
      </c>
    </row>
    <row r="36" spans="1:26" x14ac:dyDescent="0.3">
      <c r="A36" s="23" t="s">
        <v>62</v>
      </c>
      <c r="B36" s="23" t="s">
        <v>62</v>
      </c>
      <c r="C36" s="23" t="str">
        <f>VLOOKUP(Table26[[#This Row],[Redni broj natjecatelja]],'Popis sudionika'!$A$4:$C$300,2,TRUE)</f>
        <v>Ante Baković Šišin</v>
      </c>
      <c r="D36" s="23" t="str">
        <f>VLOOKUP(Table26[[#This Row],[Redni broj natjecatelja]],'Popis sudionika'!$A$4:$C$300,3,TRUE)</f>
        <v>Tomislavgrad</v>
      </c>
      <c r="E36" s="24">
        <v>13.3</v>
      </c>
      <c r="F36" s="23">
        <v>18.600000000000001</v>
      </c>
      <c r="G36" s="25">
        <v>23.2</v>
      </c>
      <c r="H36" s="26">
        <f t="shared" ref="H36:H67" si="6">(E36+F36+G36)</f>
        <v>55.1</v>
      </c>
      <c r="I36" s="24">
        <v>12.9</v>
      </c>
      <c r="J36" s="23">
        <v>18</v>
      </c>
      <c r="K36" s="25">
        <v>21.7</v>
      </c>
      <c r="L36" s="26">
        <f t="shared" ref="L36:L67" si="7">(I36+J36+K36)</f>
        <v>52.599999999999994</v>
      </c>
      <c r="M36" s="24">
        <v>12.1</v>
      </c>
      <c r="N36" s="23">
        <v>17.100000000000001</v>
      </c>
      <c r="O36" s="25">
        <v>21.2</v>
      </c>
      <c r="P36" s="26">
        <f t="shared" ref="P36:P67" si="8">(M36+N36+O36)</f>
        <v>50.400000000000006</v>
      </c>
      <c r="Q36" s="24">
        <v>14.1</v>
      </c>
      <c r="R36" s="23">
        <v>17.899999999999999</v>
      </c>
      <c r="S36" s="25">
        <v>21.3</v>
      </c>
      <c r="T36" s="26">
        <f t="shared" ref="T36:T67" si="9">(Q36+R36+S36)</f>
        <v>53.3</v>
      </c>
      <c r="U36" s="24">
        <v>13.2</v>
      </c>
      <c r="V36" s="23">
        <v>18.100000000000001</v>
      </c>
      <c r="W36" s="25">
        <v>23.1</v>
      </c>
      <c r="X36" s="26">
        <f t="shared" ref="X36:X67" si="10">(U36+V36+W36)</f>
        <v>54.400000000000006</v>
      </c>
      <c r="Y36" s="26" t="e">
        <f>(#REF!+#REF!+#REF!)</f>
        <v>#REF!</v>
      </c>
      <c r="Z36" s="26">
        <f t="shared" ref="Z36:Z67" si="11">(H36+L36+P36+T36+X36)/5</f>
        <v>53.159999999999989</v>
      </c>
    </row>
    <row r="37" spans="1:26" x14ac:dyDescent="0.3">
      <c r="A37" s="23" t="s">
        <v>43</v>
      </c>
      <c r="B37" s="23" t="s">
        <v>43</v>
      </c>
      <c r="C37" s="23" t="str">
        <f>VLOOKUP(Table26[[#This Row],[Redni broj natjecatelja]],'Popis sudionika'!$A$4:$C$300,2,TRUE)</f>
        <v>Ante Pavić</v>
      </c>
      <c r="D37" s="23" t="str">
        <f>VLOOKUP(Table26[[#This Row],[Redni broj natjecatelja]],'Popis sudionika'!$A$4:$C$300,3,TRUE)</f>
        <v>Suhača, Livno</v>
      </c>
      <c r="E37" s="24">
        <v>13.9</v>
      </c>
      <c r="F37" s="23">
        <v>18.100000000000001</v>
      </c>
      <c r="G37" s="25">
        <v>22.3</v>
      </c>
      <c r="H37" s="26">
        <f t="shared" si="6"/>
        <v>54.3</v>
      </c>
      <c r="I37" s="24">
        <v>13.9</v>
      </c>
      <c r="J37" s="23">
        <v>18</v>
      </c>
      <c r="K37" s="25">
        <v>20</v>
      </c>
      <c r="L37" s="26">
        <f t="shared" si="7"/>
        <v>51.9</v>
      </c>
      <c r="M37" s="24">
        <v>13.8</v>
      </c>
      <c r="N37" s="23">
        <v>17.399999999999999</v>
      </c>
      <c r="O37" s="25">
        <v>19.399999999999999</v>
      </c>
      <c r="P37" s="26">
        <f t="shared" si="8"/>
        <v>50.599999999999994</v>
      </c>
      <c r="Q37" s="24">
        <v>13.8</v>
      </c>
      <c r="R37" s="23">
        <v>18</v>
      </c>
      <c r="S37" s="25">
        <v>22.1</v>
      </c>
      <c r="T37" s="26">
        <f t="shared" si="9"/>
        <v>53.900000000000006</v>
      </c>
      <c r="U37" s="24">
        <v>14.1</v>
      </c>
      <c r="V37" s="23">
        <v>18.100000000000001</v>
      </c>
      <c r="W37" s="25">
        <v>22.4</v>
      </c>
      <c r="X37" s="26">
        <f t="shared" si="10"/>
        <v>54.6</v>
      </c>
      <c r="Y37" s="26" t="e">
        <f>(#REF!+#REF!+#REF!)</f>
        <v>#REF!</v>
      </c>
      <c r="Z37" s="26">
        <f t="shared" si="11"/>
        <v>53.06</v>
      </c>
    </row>
    <row r="38" spans="1:26" x14ac:dyDescent="0.3">
      <c r="A38" s="23" t="s">
        <v>36</v>
      </c>
      <c r="B38" s="23" t="s">
        <v>36</v>
      </c>
      <c r="C38" s="23" t="str">
        <f>VLOOKUP(Table26[[#This Row],[Redni broj natjecatelja]],'Popis sudionika'!$A$4:$C$300,2,TRUE)</f>
        <v>Vjekoslav Perković</v>
      </c>
      <c r="D38" s="23" t="str">
        <f>VLOOKUP(Table26[[#This Row],[Redni broj natjecatelja]],'Popis sudionika'!$A$4:$C$300,3,TRUE)</f>
        <v>Šujica</v>
      </c>
      <c r="E38" s="24">
        <v>14.1</v>
      </c>
      <c r="F38" s="23">
        <v>18.100000000000001</v>
      </c>
      <c r="G38" s="25">
        <v>21.5</v>
      </c>
      <c r="H38" s="26">
        <f t="shared" si="6"/>
        <v>53.7</v>
      </c>
      <c r="I38" s="24">
        <v>13.8</v>
      </c>
      <c r="J38" s="23">
        <v>18.3</v>
      </c>
      <c r="K38" s="25">
        <v>22.7</v>
      </c>
      <c r="L38" s="26">
        <f t="shared" si="7"/>
        <v>54.8</v>
      </c>
      <c r="M38" s="24">
        <v>13.7</v>
      </c>
      <c r="N38" s="23">
        <v>16.3</v>
      </c>
      <c r="O38" s="25">
        <v>20.2</v>
      </c>
      <c r="P38" s="26">
        <f t="shared" si="8"/>
        <v>50.2</v>
      </c>
      <c r="Q38" s="24">
        <v>14.1</v>
      </c>
      <c r="R38" s="23">
        <v>18.600000000000001</v>
      </c>
      <c r="S38" s="25">
        <v>19.3</v>
      </c>
      <c r="T38" s="26">
        <f t="shared" si="9"/>
        <v>52</v>
      </c>
      <c r="U38" s="24">
        <v>14.1</v>
      </c>
      <c r="V38" s="23">
        <v>18.899999999999999</v>
      </c>
      <c r="W38" s="25">
        <v>21.3</v>
      </c>
      <c r="X38" s="26">
        <f t="shared" si="10"/>
        <v>54.3</v>
      </c>
      <c r="Y38" s="26" t="e">
        <f>(#REF!+#REF!+#REF!)</f>
        <v>#REF!</v>
      </c>
      <c r="Z38" s="26">
        <f t="shared" si="11"/>
        <v>53</v>
      </c>
    </row>
    <row r="39" spans="1:26" x14ac:dyDescent="0.3">
      <c r="A39" s="23" t="s">
        <v>65</v>
      </c>
      <c r="B39" s="23" t="s">
        <v>65</v>
      </c>
      <c r="C39" s="23" t="str">
        <f>VLOOKUP(Table26[[#This Row],[Redni broj natjecatelja]],'Popis sudionika'!$A$4:$C$300,2,TRUE)</f>
        <v>Ante Tadić</v>
      </c>
      <c r="D39" s="23" t="str">
        <f>VLOOKUP(Table26[[#This Row],[Redni broj natjecatelja]],'Popis sudionika'!$A$4:$C$300,3,TRUE)</f>
        <v>Tomislavgrad</v>
      </c>
      <c r="E39" s="24">
        <v>14</v>
      </c>
      <c r="F39" s="23">
        <v>18.600000000000001</v>
      </c>
      <c r="G39" s="25">
        <v>21.3</v>
      </c>
      <c r="H39" s="26">
        <f t="shared" si="6"/>
        <v>53.900000000000006</v>
      </c>
      <c r="I39" s="24">
        <v>12.6</v>
      </c>
      <c r="J39" s="23">
        <v>17.2</v>
      </c>
      <c r="K39" s="25">
        <v>21.6</v>
      </c>
      <c r="L39" s="26">
        <f t="shared" si="7"/>
        <v>51.4</v>
      </c>
      <c r="M39" s="24">
        <v>13.8</v>
      </c>
      <c r="N39" s="23">
        <v>18.100000000000001</v>
      </c>
      <c r="O39" s="25">
        <v>19.100000000000001</v>
      </c>
      <c r="P39" s="26">
        <f t="shared" si="8"/>
        <v>51</v>
      </c>
      <c r="Q39" s="24">
        <v>14.1</v>
      </c>
      <c r="R39" s="23">
        <v>18.3</v>
      </c>
      <c r="S39" s="25">
        <v>21.2</v>
      </c>
      <c r="T39" s="26">
        <f t="shared" si="9"/>
        <v>53.599999999999994</v>
      </c>
      <c r="U39" s="24">
        <v>14.2</v>
      </c>
      <c r="V39" s="23">
        <v>18.2</v>
      </c>
      <c r="W39" s="25">
        <v>22.3</v>
      </c>
      <c r="X39" s="26">
        <f t="shared" si="10"/>
        <v>54.7</v>
      </c>
      <c r="Y39" s="26" t="e">
        <f>(#REF!+#REF!+#REF!)</f>
        <v>#REF!</v>
      </c>
      <c r="Z39" s="26">
        <f t="shared" si="11"/>
        <v>52.92</v>
      </c>
    </row>
    <row r="40" spans="1:26" x14ac:dyDescent="0.3">
      <c r="A40" s="23" t="s">
        <v>33</v>
      </c>
      <c r="B40" s="23" t="s">
        <v>33</v>
      </c>
      <c r="C40" s="23" t="str">
        <f>VLOOKUP(Table26[[#This Row],[Redni broj natjecatelja]],'Popis sudionika'!$A$4:$C$300,2,TRUE)</f>
        <v>Vjeko Pavković</v>
      </c>
      <c r="D40" s="23" t="str">
        <f>VLOOKUP(Table26[[#This Row],[Redni broj natjecatelja]],'Popis sudionika'!$A$4:$C$300,3,TRUE)</f>
        <v>Rakitno</v>
      </c>
      <c r="E40" s="24">
        <v>14</v>
      </c>
      <c r="F40" s="23">
        <v>17.8</v>
      </c>
      <c r="G40" s="25">
        <v>18.8</v>
      </c>
      <c r="H40" s="26">
        <f t="shared" si="6"/>
        <v>50.6</v>
      </c>
      <c r="I40" s="24">
        <v>13.7</v>
      </c>
      <c r="J40" s="23">
        <v>17.8</v>
      </c>
      <c r="K40" s="25">
        <v>19.8</v>
      </c>
      <c r="L40" s="26">
        <f t="shared" si="7"/>
        <v>51.3</v>
      </c>
      <c r="M40" s="24">
        <v>14.2</v>
      </c>
      <c r="N40" s="23">
        <v>17.899999999999999</v>
      </c>
      <c r="O40" s="25">
        <v>22.3</v>
      </c>
      <c r="P40" s="26">
        <f t="shared" si="8"/>
        <v>54.399999999999991</v>
      </c>
      <c r="Q40" s="24">
        <v>13.9</v>
      </c>
      <c r="R40" s="23">
        <v>17.3</v>
      </c>
      <c r="S40" s="25">
        <v>22.7</v>
      </c>
      <c r="T40" s="26">
        <f t="shared" si="9"/>
        <v>53.900000000000006</v>
      </c>
      <c r="U40" s="24">
        <v>13.9</v>
      </c>
      <c r="V40" s="23">
        <v>18.8</v>
      </c>
      <c r="W40" s="25">
        <v>21.6</v>
      </c>
      <c r="X40" s="26">
        <f t="shared" si="10"/>
        <v>54.300000000000004</v>
      </c>
      <c r="Y40" s="26" t="e">
        <f>(#REF!+#REF!+#REF!)</f>
        <v>#REF!</v>
      </c>
      <c r="Z40" s="26">
        <f t="shared" si="11"/>
        <v>52.9</v>
      </c>
    </row>
    <row r="41" spans="1:26" x14ac:dyDescent="0.3">
      <c r="A41" s="23" t="s">
        <v>46</v>
      </c>
      <c r="B41" s="23" t="s">
        <v>46</v>
      </c>
      <c r="C41" s="23" t="str">
        <f>VLOOKUP(Table26[[#This Row],[Redni broj natjecatelja]],'Popis sudionika'!$A$4:$C$300,2,TRUE)</f>
        <v>Mladen Šola</v>
      </c>
      <c r="D41" s="23" t="str">
        <f>VLOOKUP(Table26[[#This Row],[Redni broj natjecatelja]],'Popis sudionika'!$A$4:$C$300,3,TRUE)</f>
        <v>Prisoje</v>
      </c>
      <c r="E41" s="24">
        <v>13.8</v>
      </c>
      <c r="F41" s="23">
        <v>18.7</v>
      </c>
      <c r="G41" s="25">
        <v>20.9</v>
      </c>
      <c r="H41" s="26">
        <f t="shared" si="6"/>
        <v>53.4</v>
      </c>
      <c r="I41" s="24">
        <v>12.9</v>
      </c>
      <c r="J41" s="23">
        <v>17.8</v>
      </c>
      <c r="K41" s="25">
        <v>20.100000000000001</v>
      </c>
      <c r="L41" s="26">
        <f t="shared" si="7"/>
        <v>50.800000000000004</v>
      </c>
      <c r="M41" s="24">
        <v>12.7</v>
      </c>
      <c r="N41" s="23">
        <v>17.100000000000001</v>
      </c>
      <c r="O41" s="25">
        <v>22.1</v>
      </c>
      <c r="P41" s="26">
        <f t="shared" si="8"/>
        <v>51.900000000000006</v>
      </c>
      <c r="Q41" s="24">
        <v>13.7</v>
      </c>
      <c r="R41" s="23">
        <v>18.5</v>
      </c>
      <c r="S41" s="25">
        <v>22.1</v>
      </c>
      <c r="T41" s="26">
        <f t="shared" si="9"/>
        <v>54.300000000000004</v>
      </c>
      <c r="U41" s="24">
        <v>13.7</v>
      </c>
      <c r="V41" s="23">
        <v>18.2</v>
      </c>
      <c r="W41" s="25">
        <v>21.2</v>
      </c>
      <c r="X41" s="26">
        <f t="shared" si="10"/>
        <v>53.099999999999994</v>
      </c>
      <c r="Y41" s="26" t="e">
        <f>(#REF!+#REF!+#REF!)</f>
        <v>#REF!</v>
      </c>
      <c r="Z41" s="26">
        <f t="shared" si="11"/>
        <v>52.7</v>
      </c>
    </row>
    <row r="42" spans="1:26" x14ac:dyDescent="0.3">
      <c r="A42" s="23" t="s">
        <v>76</v>
      </c>
      <c r="B42" s="23" t="s">
        <v>76</v>
      </c>
      <c r="C42" s="23" t="str">
        <f>VLOOKUP(Table26[[#This Row],[Redni broj natjecatelja]],'Popis sudionika'!$A$4:$C$300,2,TRUE)</f>
        <v>Ivan Jolić</v>
      </c>
      <c r="D42" s="23" t="str">
        <f>VLOOKUP(Table26[[#This Row],[Redni broj natjecatelja]],'Popis sudionika'!$A$4:$C$300,3,TRUE)</f>
        <v>Tomislavgrad</v>
      </c>
      <c r="E42" s="24">
        <v>11.9</v>
      </c>
      <c r="F42" s="23">
        <v>18</v>
      </c>
      <c r="G42" s="25">
        <v>22.7</v>
      </c>
      <c r="H42" s="26">
        <f t="shared" si="6"/>
        <v>52.599999999999994</v>
      </c>
      <c r="I42" s="24">
        <v>12.1</v>
      </c>
      <c r="J42" s="23">
        <v>15.1</v>
      </c>
      <c r="K42" s="25">
        <v>21</v>
      </c>
      <c r="L42" s="26">
        <f t="shared" si="7"/>
        <v>48.2</v>
      </c>
      <c r="M42" s="24">
        <v>12.1</v>
      </c>
      <c r="N42" s="23">
        <v>17.8</v>
      </c>
      <c r="O42" s="25">
        <v>21.8</v>
      </c>
      <c r="P42" s="26">
        <f t="shared" si="8"/>
        <v>51.7</v>
      </c>
      <c r="Q42" s="24">
        <v>14.1</v>
      </c>
      <c r="R42" s="23">
        <v>18.5</v>
      </c>
      <c r="S42" s="25">
        <v>22.8</v>
      </c>
      <c r="T42" s="26">
        <f t="shared" si="9"/>
        <v>55.400000000000006</v>
      </c>
      <c r="U42" s="24">
        <v>13.9</v>
      </c>
      <c r="V42" s="23">
        <v>18.5</v>
      </c>
      <c r="W42" s="25">
        <v>23</v>
      </c>
      <c r="X42" s="26">
        <f t="shared" si="10"/>
        <v>55.4</v>
      </c>
      <c r="Y42" s="26" t="e">
        <f>(#REF!+#REF!+#REF!)</f>
        <v>#REF!</v>
      </c>
      <c r="Z42" s="26">
        <f t="shared" si="11"/>
        <v>52.660000000000004</v>
      </c>
    </row>
    <row r="43" spans="1:26" x14ac:dyDescent="0.3">
      <c r="A43" s="23" t="s">
        <v>61</v>
      </c>
      <c r="B43" s="23" t="s">
        <v>61</v>
      </c>
      <c r="C43" s="23" t="str">
        <f>VLOOKUP(Table26[[#This Row],[Redni broj natjecatelja]],'Popis sudionika'!$A$4:$C$300,2,TRUE)</f>
        <v>Stjepan Zrno</v>
      </c>
      <c r="D43" s="23" t="str">
        <f>VLOOKUP(Table26[[#This Row],[Redni broj natjecatelja]],'Popis sudionika'!$A$4:$C$300,3,TRUE)</f>
        <v>Tomislavgrad</v>
      </c>
      <c r="E43" s="24">
        <v>13.1</v>
      </c>
      <c r="F43" s="23">
        <v>17.100000000000001</v>
      </c>
      <c r="G43" s="25">
        <v>21.2</v>
      </c>
      <c r="H43" s="26">
        <f t="shared" si="6"/>
        <v>51.400000000000006</v>
      </c>
      <c r="I43" s="24">
        <v>12.8</v>
      </c>
      <c r="J43" s="23">
        <v>17.899999999999999</v>
      </c>
      <c r="K43" s="25">
        <v>22</v>
      </c>
      <c r="L43" s="26">
        <f t="shared" si="7"/>
        <v>52.7</v>
      </c>
      <c r="M43" s="24">
        <v>12.6</v>
      </c>
      <c r="N43" s="23">
        <v>17.8</v>
      </c>
      <c r="O43" s="25">
        <v>22.2</v>
      </c>
      <c r="P43" s="26">
        <f t="shared" si="8"/>
        <v>52.599999999999994</v>
      </c>
      <c r="Q43" s="24">
        <v>14</v>
      </c>
      <c r="R43" s="23">
        <v>17.5</v>
      </c>
      <c r="S43" s="25">
        <v>21.5</v>
      </c>
      <c r="T43" s="26">
        <f t="shared" si="9"/>
        <v>53</v>
      </c>
      <c r="U43" s="24">
        <v>12.6</v>
      </c>
      <c r="V43" s="23">
        <v>17.8</v>
      </c>
      <c r="W43" s="25">
        <v>22.8</v>
      </c>
      <c r="X43" s="26">
        <f t="shared" si="10"/>
        <v>53.2</v>
      </c>
      <c r="Y43" s="26" t="e">
        <f>(#REF!+#REF!+#REF!)</f>
        <v>#REF!</v>
      </c>
      <c r="Z43" s="26">
        <f t="shared" si="11"/>
        <v>52.58</v>
      </c>
    </row>
    <row r="44" spans="1:26" x14ac:dyDescent="0.3">
      <c r="A44" s="23" t="s">
        <v>44</v>
      </c>
      <c r="B44" s="23" t="s">
        <v>44</v>
      </c>
      <c r="C44" s="23" t="str">
        <f>VLOOKUP(Table26[[#This Row],[Redni broj natjecatelja]],'Popis sudionika'!$A$4:$C$300,2,TRUE)</f>
        <v>Mićo Čuić</v>
      </c>
      <c r="D44" s="23" t="str">
        <f>VLOOKUP(Table26[[#This Row],[Redni broj natjecatelja]],'Popis sudionika'!$A$4:$C$300,3,TRUE)</f>
        <v>Brišnik</v>
      </c>
      <c r="E44" s="24">
        <v>14.1</v>
      </c>
      <c r="F44" s="23">
        <v>18.8</v>
      </c>
      <c r="G44" s="25">
        <v>21.8</v>
      </c>
      <c r="H44" s="26">
        <f t="shared" si="6"/>
        <v>54.7</v>
      </c>
      <c r="I44" s="24">
        <v>13.2</v>
      </c>
      <c r="J44" s="23">
        <v>17.899999999999999</v>
      </c>
      <c r="K44" s="25">
        <v>19.100000000000001</v>
      </c>
      <c r="L44" s="26">
        <f t="shared" si="7"/>
        <v>50.2</v>
      </c>
      <c r="M44" s="24">
        <v>13.3</v>
      </c>
      <c r="N44" s="23">
        <v>17.3</v>
      </c>
      <c r="O44" s="25">
        <v>21.8</v>
      </c>
      <c r="P44" s="26">
        <f t="shared" si="8"/>
        <v>52.400000000000006</v>
      </c>
      <c r="Q44" s="24">
        <v>13.5</v>
      </c>
      <c r="R44" s="23">
        <v>17.7</v>
      </c>
      <c r="S44" s="25">
        <v>20.100000000000001</v>
      </c>
      <c r="T44" s="26">
        <f t="shared" si="9"/>
        <v>51.3</v>
      </c>
      <c r="U44" s="24">
        <v>13.4</v>
      </c>
      <c r="V44" s="23">
        <v>17.399999999999999</v>
      </c>
      <c r="W44" s="25">
        <v>23.3</v>
      </c>
      <c r="X44" s="26">
        <f t="shared" si="10"/>
        <v>54.099999999999994</v>
      </c>
      <c r="Y44" s="26" t="e">
        <f>(#REF!+#REF!+#REF!)</f>
        <v>#REF!</v>
      </c>
      <c r="Z44" s="26">
        <f t="shared" si="11"/>
        <v>52.540000000000006</v>
      </c>
    </row>
    <row r="45" spans="1:26" x14ac:dyDescent="0.3">
      <c r="A45" s="23" t="s">
        <v>34</v>
      </c>
      <c r="B45" s="23" t="s">
        <v>34</v>
      </c>
      <c r="C45" s="23" t="str">
        <f>VLOOKUP(Table26[[#This Row],[Redni broj natjecatelja]],'Popis sudionika'!$A$4:$C$300,2,TRUE)</f>
        <v>Slavko Vasiljević</v>
      </c>
      <c r="D45" s="23" t="str">
        <f>VLOOKUP(Table26[[#This Row],[Redni broj natjecatelja]],'Popis sudionika'!$A$4:$C$300,3,TRUE)</f>
        <v>Rogolji</v>
      </c>
      <c r="E45" s="24">
        <v>13.5</v>
      </c>
      <c r="F45" s="23">
        <v>17.8</v>
      </c>
      <c r="G45" s="25">
        <v>21</v>
      </c>
      <c r="H45" s="26">
        <f t="shared" si="6"/>
        <v>52.3</v>
      </c>
      <c r="I45" s="24">
        <v>13.1</v>
      </c>
      <c r="J45" s="23">
        <v>16.899999999999999</v>
      </c>
      <c r="K45" s="25">
        <v>21.1</v>
      </c>
      <c r="L45" s="26">
        <f t="shared" si="7"/>
        <v>51.1</v>
      </c>
      <c r="M45" s="24">
        <v>13.9</v>
      </c>
      <c r="N45" s="23">
        <v>16.8</v>
      </c>
      <c r="O45" s="25">
        <v>21.3</v>
      </c>
      <c r="P45" s="26">
        <f t="shared" si="8"/>
        <v>52</v>
      </c>
      <c r="Q45" s="24">
        <v>14.2</v>
      </c>
      <c r="R45" s="23">
        <v>19.100000000000001</v>
      </c>
      <c r="S45" s="25">
        <v>21.6</v>
      </c>
      <c r="T45" s="26">
        <f t="shared" si="9"/>
        <v>54.9</v>
      </c>
      <c r="U45" s="24">
        <v>13.7</v>
      </c>
      <c r="V45" s="23">
        <v>17</v>
      </c>
      <c r="W45" s="25">
        <v>20.9</v>
      </c>
      <c r="X45" s="26">
        <f t="shared" si="10"/>
        <v>51.599999999999994</v>
      </c>
      <c r="Y45" s="26" t="e">
        <f>(#REF!+#REF!+#REF!)</f>
        <v>#REF!</v>
      </c>
      <c r="Z45" s="26">
        <f t="shared" si="11"/>
        <v>52.379999999999995</v>
      </c>
    </row>
    <row r="46" spans="1:26" x14ac:dyDescent="0.3">
      <c r="A46" s="23" t="s">
        <v>60</v>
      </c>
      <c r="B46" s="23" t="s">
        <v>60</v>
      </c>
      <c r="C46" s="23" t="str">
        <f>VLOOKUP(Table26[[#This Row],[Redni broj natjecatelja]],'Popis sudionika'!$A$4:$C$300,2,TRUE)</f>
        <v>Petar Sučić</v>
      </c>
      <c r="D46" s="23" t="str">
        <f>VLOOKUP(Table26[[#This Row],[Redni broj natjecatelja]],'Popis sudionika'!$A$4:$C$300,3,TRUE)</f>
        <v>Latice</v>
      </c>
      <c r="E46" s="24">
        <v>12.8</v>
      </c>
      <c r="F46" s="23">
        <v>17.8</v>
      </c>
      <c r="G46" s="25">
        <v>21.1</v>
      </c>
      <c r="H46" s="26">
        <f t="shared" si="6"/>
        <v>51.7</v>
      </c>
      <c r="I46" s="24">
        <v>13.8</v>
      </c>
      <c r="J46" s="23">
        <v>16.899999999999999</v>
      </c>
      <c r="K46" s="25">
        <v>21.05</v>
      </c>
      <c r="L46" s="26">
        <f t="shared" si="7"/>
        <v>51.75</v>
      </c>
      <c r="M46" s="24">
        <v>13.8</v>
      </c>
      <c r="N46" s="23">
        <v>17.100000000000001</v>
      </c>
      <c r="O46" s="25">
        <v>21.8</v>
      </c>
      <c r="P46" s="26">
        <f t="shared" si="8"/>
        <v>52.7</v>
      </c>
      <c r="Q46" s="24">
        <v>14</v>
      </c>
      <c r="R46" s="23">
        <v>17.3</v>
      </c>
      <c r="S46" s="25">
        <v>21.5</v>
      </c>
      <c r="T46" s="26">
        <f t="shared" si="9"/>
        <v>52.8</v>
      </c>
      <c r="U46" s="24">
        <v>13.1</v>
      </c>
      <c r="V46" s="23">
        <v>17</v>
      </c>
      <c r="W46" s="25">
        <v>22.1</v>
      </c>
      <c r="X46" s="26">
        <f t="shared" si="10"/>
        <v>52.2</v>
      </c>
      <c r="Y46" s="26" t="e">
        <f>(#REF!+#REF!+#REF!)</f>
        <v>#REF!</v>
      </c>
      <c r="Z46" s="26">
        <f t="shared" si="11"/>
        <v>52.23</v>
      </c>
    </row>
    <row r="47" spans="1:26" x14ac:dyDescent="0.3">
      <c r="A47" s="23" t="s">
        <v>71</v>
      </c>
      <c r="B47" s="23" t="s">
        <v>71</v>
      </c>
      <c r="C47" s="23" t="str">
        <f>VLOOKUP(Table26[[#This Row],[Redni broj natjecatelja]],'Popis sudionika'!$A$4:$C$300,2,TRUE)</f>
        <v>Ivica i Marija Klišanin</v>
      </c>
      <c r="D47" s="23" t="str">
        <f>VLOOKUP(Table26[[#This Row],[Redni broj natjecatelja]],'Popis sudionika'!$A$4:$C$300,3,TRUE)</f>
        <v>Šujica</v>
      </c>
      <c r="E47" s="24">
        <v>12.5</v>
      </c>
      <c r="F47" s="23">
        <v>17.100000000000001</v>
      </c>
      <c r="G47" s="25">
        <v>21.1</v>
      </c>
      <c r="H47" s="26">
        <f t="shared" si="6"/>
        <v>50.7</v>
      </c>
      <c r="I47" s="24">
        <v>12.05</v>
      </c>
      <c r="J47" s="23">
        <v>17.5</v>
      </c>
      <c r="K47" s="25">
        <v>22.8</v>
      </c>
      <c r="L47" s="26">
        <f t="shared" si="7"/>
        <v>52.35</v>
      </c>
      <c r="M47" s="24">
        <v>11.8</v>
      </c>
      <c r="N47" s="23">
        <v>17.600000000000001</v>
      </c>
      <c r="O47" s="25">
        <v>22.6</v>
      </c>
      <c r="P47" s="26">
        <f t="shared" si="8"/>
        <v>52</v>
      </c>
      <c r="Q47" s="24">
        <v>12.5</v>
      </c>
      <c r="R47" s="23">
        <v>18.100000000000001</v>
      </c>
      <c r="S47" s="25">
        <v>22.1</v>
      </c>
      <c r="T47" s="26">
        <f t="shared" si="9"/>
        <v>52.7</v>
      </c>
      <c r="U47" s="24">
        <v>13.5</v>
      </c>
      <c r="V47" s="23">
        <v>18.2</v>
      </c>
      <c r="W47" s="25">
        <v>21.7</v>
      </c>
      <c r="X47" s="26">
        <f t="shared" si="10"/>
        <v>53.4</v>
      </c>
      <c r="Y47" s="26" t="e">
        <f>(#REF!+#REF!+#REF!)</f>
        <v>#REF!</v>
      </c>
      <c r="Z47" s="26">
        <f t="shared" si="11"/>
        <v>52.23</v>
      </c>
    </row>
    <row r="48" spans="1:26" x14ac:dyDescent="0.3">
      <c r="A48" s="23" t="s">
        <v>96</v>
      </c>
      <c r="B48" s="23" t="s">
        <v>96</v>
      </c>
      <c r="C48" s="23" t="str">
        <f>VLOOKUP(Table26[[#This Row],[Redni broj natjecatelja]],'Popis sudionika'!$A$4:$C$300,2,TRUE)</f>
        <v>Josip Čamber</v>
      </c>
      <c r="D48" s="23" t="str">
        <f>VLOOKUP(Table26[[#This Row],[Redni broj natjecatelja]],'Popis sudionika'!$A$4:$C$300,3,TRUE)</f>
        <v>Grabovica</v>
      </c>
      <c r="E48" s="24">
        <v>14.1</v>
      </c>
      <c r="F48" s="23">
        <v>18.5</v>
      </c>
      <c r="G48" s="25">
        <v>21.2</v>
      </c>
      <c r="H48" s="26">
        <f t="shared" si="6"/>
        <v>53.8</v>
      </c>
      <c r="I48" s="24">
        <v>13.4</v>
      </c>
      <c r="J48" s="23">
        <v>17.399999999999999</v>
      </c>
      <c r="K48" s="25">
        <v>22.9</v>
      </c>
      <c r="L48" s="26">
        <f t="shared" si="7"/>
        <v>53.699999999999996</v>
      </c>
      <c r="M48" s="24">
        <v>13.9</v>
      </c>
      <c r="N48" s="23">
        <v>18.3</v>
      </c>
      <c r="O48" s="25">
        <v>22.9</v>
      </c>
      <c r="P48" s="26">
        <f t="shared" si="8"/>
        <v>55.1</v>
      </c>
      <c r="Q48" s="24">
        <v>12</v>
      </c>
      <c r="R48" s="23">
        <v>17.399999999999999</v>
      </c>
      <c r="S48" s="25">
        <v>21</v>
      </c>
      <c r="T48" s="26">
        <f t="shared" si="9"/>
        <v>50.4</v>
      </c>
      <c r="U48" s="24">
        <v>12.1</v>
      </c>
      <c r="V48" s="23">
        <v>17.100000000000001</v>
      </c>
      <c r="W48" s="25">
        <v>18.2</v>
      </c>
      <c r="X48" s="26">
        <f t="shared" si="10"/>
        <v>47.400000000000006</v>
      </c>
      <c r="Y48" s="26" t="e">
        <f>(#REF!+#REF!+#REF!)</f>
        <v>#REF!</v>
      </c>
      <c r="Z48" s="26">
        <f t="shared" si="11"/>
        <v>52.08</v>
      </c>
    </row>
    <row r="49" spans="1:26" x14ac:dyDescent="0.3">
      <c r="A49" s="23" t="s">
        <v>56</v>
      </c>
      <c r="B49" s="23" t="s">
        <v>56</v>
      </c>
      <c r="C49" s="23" t="str">
        <f>VLOOKUP(Table26[[#This Row],[Redni broj natjecatelja]],'Popis sudionika'!$A$4:$C$300,2,TRUE)</f>
        <v>Ivan Ćurić</v>
      </c>
      <c r="D49" s="23" t="str">
        <f>VLOOKUP(Table26[[#This Row],[Redni broj natjecatelja]],'Popis sudionika'!$A$4:$C$300,3,TRUE)</f>
        <v>Dobrići</v>
      </c>
      <c r="E49" s="24">
        <v>12.3</v>
      </c>
      <c r="F49" s="23">
        <v>15.1</v>
      </c>
      <c r="G49" s="25">
        <v>21.1</v>
      </c>
      <c r="H49" s="26">
        <f t="shared" si="6"/>
        <v>48.5</v>
      </c>
      <c r="I49" s="24">
        <v>13.1</v>
      </c>
      <c r="J49" s="23">
        <v>17.100000000000001</v>
      </c>
      <c r="K49" s="25">
        <v>19.8</v>
      </c>
      <c r="L49" s="26">
        <f t="shared" si="7"/>
        <v>50</v>
      </c>
      <c r="M49" s="24">
        <v>13.1</v>
      </c>
      <c r="N49" s="23">
        <v>18.100000000000001</v>
      </c>
      <c r="O49" s="25">
        <v>23.1</v>
      </c>
      <c r="P49" s="26">
        <f t="shared" si="8"/>
        <v>54.300000000000004</v>
      </c>
      <c r="Q49" s="24">
        <v>13.7</v>
      </c>
      <c r="R49" s="23">
        <v>17.100000000000001</v>
      </c>
      <c r="S49" s="25">
        <v>22.8</v>
      </c>
      <c r="T49" s="26">
        <f t="shared" si="9"/>
        <v>53.6</v>
      </c>
      <c r="U49" s="24">
        <v>14</v>
      </c>
      <c r="V49" s="23">
        <v>18.100000000000001</v>
      </c>
      <c r="W49" s="25">
        <v>21.1</v>
      </c>
      <c r="X49" s="26">
        <f t="shared" si="10"/>
        <v>53.2</v>
      </c>
      <c r="Y49" s="26" t="e">
        <f>(#REF!+#REF!+#REF!)</f>
        <v>#REF!</v>
      </c>
      <c r="Z49" s="26">
        <f t="shared" si="11"/>
        <v>51.92</v>
      </c>
    </row>
    <row r="50" spans="1:26" x14ac:dyDescent="0.3">
      <c r="A50" s="23" t="s">
        <v>41</v>
      </c>
      <c r="B50" s="23" t="s">
        <v>41</v>
      </c>
      <c r="C50" s="23" t="str">
        <f>VLOOKUP(Table26[[#This Row],[Redni broj natjecatelja]],'Popis sudionika'!$A$4:$C$300,2,TRUE)</f>
        <v>Ivan Bošnjak</v>
      </c>
      <c r="D50" s="23" t="str">
        <f>VLOOKUP(Table26[[#This Row],[Redni broj natjecatelja]],'Popis sudionika'!$A$4:$C$300,3,TRUE)</f>
        <v>Prisoje</v>
      </c>
      <c r="E50" s="24">
        <v>14.2</v>
      </c>
      <c r="F50" s="23">
        <v>18.7</v>
      </c>
      <c r="G50" s="25">
        <v>21.7</v>
      </c>
      <c r="H50" s="26">
        <f t="shared" si="6"/>
        <v>54.599999999999994</v>
      </c>
      <c r="I50" s="24">
        <v>13.8</v>
      </c>
      <c r="J50" s="23">
        <v>17.100000000000001</v>
      </c>
      <c r="K50" s="25">
        <v>19.100000000000001</v>
      </c>
      <c r="L50" s="26">
        <f t="shared" si="7"/>
        <v>50</v>
      </c>
      <c r="M50" s="24">
        <v>13.4</v>
      </c>
      <c r="N50" s="23">
        <v>16.399999999999999</v>
      </c>
      <c r="O50" s="25">
        <v>20.399999999999999</v>
      </c>
      <c r="P50" s="26">
        <f t="shared" si="8"/>
        <v>50.199999999999996</v>
      </c>
      <c r="Q50" s="24">
        <v>14.1</v>
      </c>
      <c r="R50" s="23">
        <v>18.100000000000001</v>
      </c>
      <c r="S50" s="25">
        <v>20.8</v>
      </c>
      <c r="T50" s="26">
        <f t="shared" si="9"/>
        <v>53</v>
      </c>
      <c r="U50" s="24">
        <v>13.3</v>
      </c>
      <c r="V50" s="23">
        <v>17.600000000000001</v>
      </c>
      <c r="W50" s="25">
        <v>20.2</v>
      </c>
      <c r="X50" s="26">
        <f t="shared" si="10"/>
        <v>51.1</v>
      </c>
      <c r="Y50" s="26" t="e">
        <f>(#REF!+#REF!+#REF!)</f>
        <v>#REF!</v>
      </c>
      <c r="Z50" s="26">
        <f t="shared" si="11"/>
        <v>51.779999999999994</v>
      </c>
    </row>
    <row r="51" spans="1:26" x14ac:dyDescent="0.3">
      <c r="A51" s="23" t="s">
        <v>57</v>
      </c>
      <c r="B51" s="23" t="s">
        <v>57</v>
      </c>
      <c r="C51" s="23" t="str">
        <f>VLOOKUP(Table26[[#This Row],[Redni broj natjecatelja]],'Popis sudionika'!$A$4:$C$300,2,TRUE)</f>
        <v>Ćikeša Čolina</v>
      </c>
      <c r="D51" s="23" t="str">
        <f>VLOOKUP(Table26[[#This Row],[Redni broj natjecatelja]],'Popis sudionika'!$A$4:$C$300,3,TRUE)</f>
        <v>Borčani</v>
      </c>
      <c r="E51" s="24">
        <v>12.8</v>
      </c>
      <c r="F51" s="23">
        <v>16.8</v>
      </c>
      <c r="G51" s="25">
        <v>19</v>
      </c>
      <c r="H51" s="26">
        <f t="shared" si="6"/>
        <v>48.6</v>
      </c>
      <c r="I51" s="24">
        <v>12.3</v>
      </c>
      <c r="J51" s="23">
        <v>17.899999999999999</v>
      </c>
      <c r="K51" s="25">
        <v>22.1</v>
      </c>
      <c r="L51" s="26">
        <f t="shared" si="7"/>
        <v>52.3</v>
      </c>
      <c r="M51" s="24">
        <v>12.2</v>
      </c>
      <c r="N51" s="23">
        <v>18.2</v>
      </c>
      <c r="O51" s="25">
        <v>22.1</v>
      </c>
      <c r="P51" s="26">
        <f t="shared" si="8"/>
        <v>52.5</v>
      </c>
      <c r="Q51" s="24">
        <v>13.5</v>
      </c>
      <c r="R51" s="23">
        <v>17.3</v>
      </c>
      <c r="S51" s="25">
        <v>20.3</v>
      </c>
      <c r="T51" s="26">
        <f t="shared" si="9"/>
        <v>51.1</v>
      </c>
      <c r="U51" s="24">
        <v>13.1</v>
      </c>
      <c r="V51" s="23">
        <v>18.100000000000001</v>
      </c>
      <c r="W51" s="25">
        <v>22.9</v>
      </c>
      <c r="X51" s="26">
        <f t="shared" si="10"/>
        <v>54.1</v>
      </c>
      <c r="Y51" s="26" t="e">
        <f>(#REF!+#REF!+#REF!)</f>
        <v>#REF!</v>
      </c>
      <c r="Z51" s="26">
        <f t="shared" si="11"/>
        <v>51.720000000000006</v>
      </c>
    </row>
    <row r="52" spans="1:26" x14ac:dyDescent="0.3">
      <c r="A52" s="23" t="s">
        <v>78</v>
      </c>
      <c r="B52" s="23" t="s">
        <v>78</v>
      </c>
      <c r="C52" s="23" t="str">
        <f>VLOOKUP(Table26[[#This Row],[Redni broj natjecatelja]],'Popis sudionika'!$A$4:$C$300,2,TRUE)</f>
        <v>Ante Pavić</v>
      </c>
      <c r="D52" s="23" t="str">
        <f>VLOOKUP(Table26[[#This Row],[Redni broj natjecatelja]],'Popis sudionika'!$A$4:$C$300,3,TRUE)</f>
        <v>Suhača, Livno</v>
      </c>
      <c r="E52" s="24">
        <v>13.8</v>
      </c>
      <c r="F52" s="23">
        <v>18.100000000000001</v>
      </c>
      <c r="G52" s="25">
        <v>21</v>
      </c>
      <c r="H52" s="26">
        <f t="shared" si="6"/>
        <v>52.900000000000006</v>
      </c>
      <c r="I52" s="24">
        <v>14</v>
      </c>
      <c r="J52" s="23">
        <v>18.2</v>
      </c>
      <c r="K52" s="25">
        <v>20</v>
      </c>
      <c r="L52" s="26">
        <f t="shared" si="7"/>
        <v>52.2</v>
      </c>
      <c r="M52" s="24">
        <v>12.6</v>
      </c>
      <c r="N52" s="23">
        <v>18.100000000000001</v>
      </c>
      <c r="O52" s="25">
        <v>21.8</v>
      </c>
      <c r="P52" s="26">
        <f t="shared" si="8"/>
        <v>52.5</v>
      </c>
      <c r="Q52" s="24">
        <v>13.15</v>
      </c>
      <c r="R52" s="23">
        <v>17.7</v>
      </c>
      <c r="S52" s="25">
        <v>21.7</v>
      </c>
      <c r="T52" s="26">
        <f t="shared" si="9"/>
        <v>52.55</v>
      </c>
      <c r="U52" s="24">
        <v>13.1</v>
      </c>
      <c r="V52" s="23">
        <v>16.100000000000001</v>
      </c>
      <c r="W52" s="25">
        <v>19.100000000000001</v>
      </c>
      <c r="X52" s="26">
        <f t="shared" si="10"/>
        <v>48.300000000000004</v>
      </c>
      <c r="Y52" s="26" t="e">
        <f>(#REF!+#REF!+#REF!)</f>
        <v>#REF!</v>
      </c>
      <c r="Z52" s="26">
        <f t="shared" si="11"/>
        <v>51.690000000000012</v>
      </c>
    </row>
    <row r="53" spans="1:26" x14ac:dyDescent="0.3">
      <c r="A53" s="23" t="s">
        <v>87</v>
      </c>
      <c r="B53" s="23" t="s">
        <v>87</v>
      </c>
      <c r="C53" s="23" t="str">
        <f>VLOOKUP(Table26[[#This Row],[Redni broj natjecatelja]],'Popis sudionika'!$A$4:$C$300,2,TRUE)</f>
        <v>Jozip Krstanović</v>
      </c>
      <c r="D53" s="23" t="str">
        <f>VLOOKUP(Table26[[#This Row],[Redni broj natjecatelja]],'Popis sudionika'!$A$4:$C$300,3,TRUE)</f>
        <v>Šujica</v>
      </c>
      <c r="E53" s="24">
        <v>14</v>
      </c>
      <c r="F53" s="23">
        <v>19.100000000000001</v>
      </c>
      <c r="G53" s="25">
        <v>22</v>
      </c>
      <c r="H53" s="26">
        <f t="shared" si="6"/>
        <v>55.1</v>
      </c>
      <c r="I53" s="24">
        <v>13.8</v>
      </c>
      <c r="J53" s="23">
        <v>17.600000000000001</v>
      </c>
      <c r="K53" s="25">
        <v>19.399999999999999</v>
      </c>
      <c r="L53" s="26">
        <f t="shared" si="7"/>
        <v>50.8</v>
      </c>
      <c r="M53" s="24">
        <v>12.8</v>
      </c>
      <c r="N53" s="23">
        <v>17.3</v>
      </c>
      <c r="O53" s="25">
        <v>21</v>
      </c>
      <c r="P53" s="26">
        <f t="shared" si="8"/>
        <v>51.1</v>
      </c>
      <c r="Q53" s="24">
        <v>12.9</v>
      </c>
      <c r="R53" s="23">
        <v>17</v>
      </c>
      <c r="S53" s="25">
        <v>21.3</v>
      </c>
      <c r="T53" s="26">
        <f t="shared" si="9"/>
        <v>51.2</v>
      </c>
      <c r="U53" s="24">
        <v>13.8</v>
      </c>
      <c r="V53" s="23">
        <v>17.100000000000001</v>
      </c>
      <c r="W53" s="25">
        <v>19.100000000000001</v>
      </c>
      <c r="X53" s="26">
        <f t="shared" si="10"/>
        <v>50</v>
      </c>
      <c r="Y53" s="26" t="e">
        <f>(#REF!+#REF!+#REF!)</f>
        <v>#REF!</v>
      </c>
      <c r="Z53" s="26">
        <f t="shared" si="11"/>
        <v>51.64</v>
      </c>
    </row>
    <row r="54" spans="1:26" x14ac:dyDescent="0.3">
      <c r="A54" s="23" t="s">
        <v>58</v>
      </c>
      <c r="B54" s="23" t="s">
        <v>58</v>
      </c>
      <c r="C54" s="23" t="str">
        <f>VLOOKUP(Table26[[#This Row],[Redni broj natjecatelja]],'Popis sudionika'!$A$4:$C$300,2,TRUE)</f>
        <v>Pavo Klišanin</v>
      </c>
      <c r="D54" s="23" t="str">
        <f>VLOOKUP(Table26[[#This Row],[Redni broj natjecatelja]],'Popis sudionika'!$A$4:$C$300,3,TRUE)</f>
        <v>Šujica</v>
      </c>
      <c r="E54" s="24">
        <v>12.1</v>
      </c>
      <c r="F54" s="23">
        <v>17.600000000000001</v>
      </c>
      <c r="G54" s="25">
        <v>21.3</v>
      </c>
      <c r="H54" s="26">
        <f t="shared" si="6"/>
        <v>51</v>
      </c>
      <c r="I54" s="24">
        <v>11.8</v>
      </c>
      <c r="J54" s="23">
        <v>16.8</v>
      </c>
      <c r="K54" s="25">
        <v>21.4</v>
      </c>
      <c r="L54" s="26">
        <f t="shared" si="7"/>
        <v>50</v>
      </c>
      <c r="M54" s="24">
        <v>12.8</v>
      </c>
      <c r="N54" s="23">
        <v>16.5</v>
      </c>
      <c r="O54" s="25">
        <v>19.100000000000001</v>
      </c>
      <c r="P54" s="26">
        <f t="shared" si="8"/>
        <v>48.400000000000006</v>
      </c>
      <c r="Q54" s="24">
        <v>13.7</v>
      </c>
      <c r="R54" s="23">
        <v>17.7</v>
      </c>
      <c r="S54" s="25">
        <v>21.3</v>
      </c>
      <c r="T54" s="26">
        <f t="shared" si="9"/>
        <v>52.7</v>
      </c>
      <c r="U54" s="24">
        <v>13.7</v>
      </c>
      <c r="V54" s="23">
        <v>18.2</v>
      </c>
      <c r="W54" s="25">
        <v>23.7</v>
      </c>
      <c r="X54" s="26">
        <f t="shared" si="10"/>
        <v>55.599999999999994</v>
      </c>
      <c r="Y54" s="26" t="e">
        <f>(#REF!+#REF!+#REF!)</f>
        <v>#REF!</v>
      </c>
      <c r="Z54" s="26">
        <f t="shared" si="11"/>
        <v>51.540000000000006</v>
      </c>
    </row>
    <row r="55" spans="1:26" x14ac:dyDescent="0.3">
      <c r="A55" s="23" t="s">
        <v>52</v>
      </c>
      <c r="B55" s="23" t="s">
        <v>52</v>
      </c>
      <c r="C55" s="23" t="str">
        <f>VLOOKUP(Table26[[#This Row],[Redni broj natjecatelja]],'Popis sudionika'!$A$4:$C$300,2,TRUE)</f>
        <v>Tomislav Mioč</v>
      </c>
      <c r="D55" s="23" t="str">
        <f>VLOOKUP(Table26[[#This Row],[Redni broj natjecatelja]],'Popis sudionika'!$A$4:$C$300,3,TRUE)</f>
        <v>Šujica</v>
      </c>
      <c r="E55" s="24">
        <v>12.7</v>
      </c>
      <c r="F55" s="23">
        <v>19.100000000000001</v>
      </c>
      <c r="G55" s="25">
        <v>22.1</v>
      </c>
      <c r="H55" s="26">
        <f t="shared" si="6"/>
        <v>53.900000000000006</v>
      </c>
      <c r="I55" s="24">
        <v>12.9</v>
      </c>
      <c r="J55" s="23">
        <v>17.100000000000001</v>
      </c>
      <c r="K55" s="25">
        <v>21.1</v>
      </c>
      <c r="L55" s="26">
        <f t="shared" si="7"/>
        <v>51.1</v>
      </c>
      <c r="M55" s="24">
        <v>12.9</v>
      </c>
      <c r="N55" s="23">
        <v>16.8</v>
      </c>
      <c r="O55" s="25">
        <v>21.1</v>
      </c>
      <c r="P55" s="26">
        <f t="shared" si="8"/>
        <v>50.800000000000004</v>
      </c>
      <c r="Q55" s="24">
        <v>13.8</v>
      </c>
      <c r="R55" s="23">
        <v>17.3</v>
      </c>
      <c r="S55" s="25">
        <v>20.100000000000001</v>
      </c>
      <c r="T55" s="26">
        <f t="shared" si="9"/>
        <v>51.2</v>
      </c>
      <c r="U55" s="24">
        <v>14.1</v>
      </c>
      <c r="V55" s="23">
        <v>17.100000000000001</v>
      </c>
      <c r="W55" s="25">
        <v>19.2</v>
      </c>
      <c r="X55" s="26">
        <f t="shared" si="10"/>
        <v>50.400000000000006</v>
      </c>
      <c r="Y55" s="26" t="e">
        <f>(#REF!+#REF!+#REF!)</f>
        <v>#REF!</v>
      </c>
      <c r="Z55" s="26">
        <f t="shared" si="11"/>
        <v>51.48</v>
      </c>
    </row>
    <row r="56" spans="1:26" x14ac:dyDescent="0.3">
      <c r="A56" s="23" t="s">
        <v>38</v>
      </c>
      <c r="B56" s="23" t="s">
        <v>38</v>
      </c>
      <c r="C56" s="23" t="str">
        <f>VLOOKUP(Table26[[#This Row],[Redni broj natjecatelja]],'Popis sudionika'!$A$4:$C$300,2,TRUE)</f>
        <v>Josip Radoš</v>
      </c>
      <c r="D56" s="23" t="str">
        <f>VLOOKUP(Table26[[#This Row],[Redni broj natjecatelja]],'Popis sudionika'!$A$4:$C$300,3,TRUE)</f>
        <v>Blažuj</v>
      </c>
      <c r="E56" s="24">
        <v>13.9</v>
      </c>
      <c r="F56" s="23">
        <v>17.7</v>
      </c>
      <c r="G56" s="25">
        <v>20</v>
      </c>
      <c r="H56" s="26">
        <f t="shared" si="6"/>
        <v>51.6</v>
      </c>
      <c r="I56" s="24">
        <v>13.8</v>
      </c>
      <c r="J56" s="23">
        <v>17.3</v>
      </c>
      <c r="K56" s="25">
        <v>21.2</v>
      </c>
      <c r="L56" s="26">
        <f t="shared" si="7"/>
        <v>52.3</v>
      </c>
      <c r="M56" s="24">
        <v>12.4</v>
      </c>
      <c r="N56" s="23">
        <v>16.3</v>
      </c>
      <c r="O56" s="25">
        <v>20.100000000000001</v>
      </c>
      <c r="P56" s="26">
        <f t="shared" si="8"/>
        <v>48.800000000000004</v>
      </c>
      <c r="Q56" s="24">
        <v>13.7</v>
      </c>
      <c r="R56" s="23">
        <v>17.2</v>
      </c>
      <c r="S56" s="25">
        <v>20.399999999999999</v>
      </c>
      <c r="T56" s="26">
        <f t="shared" si="9"/>
        <v>51.3</v>
      </c>
      <c r="U56" s="24">
        <v>13.7</v>
      </c>
      <c r="V56" s="23">
        <v>17.100000000000001</v>
      </c>
      <c r="W56" s="25">
        <v>21.8</v>
      </c>
      <c r="X56" s="26">
        <f t="shared" si="10"/>
        <v>52.6</v>
      </c>
      <c r="Y56" s="26" t="e">
        <f>(#REF!+#REF!+#REF!)</f>
        <v>#REF!</v>
      </c>
      <c r="Z56" s="26">
        <f t="shared" si="11"/>
        <v>51.320000000000007</v>
      </c>
    </row>
    <row r="57" spans="1:26" x14ac:dyDescent="0.3">
      <c r="A57" s="23" t="s">
        <v>50</v>
      </c>
      <c r="B57" s="23" t="s">
        <v>50</v>
      </c>
      <c r="C57" s="23" t="str">
        <f>VLOOKUP(Table26[[#This Row],[Redni broj natjecatelja]],'Popis sudionika'!$A$4:$C$300,2,TRUE)</f>
        <v>Jandre Beljan</v>
      </c>
      <c r="D57" s="23" t="str">
        <f>VLOOKUP(Table26[[#This Row],[Redni broj natjecatelja]],'Popis sudionika'!$A$4:$C$300,3,TRUE)</f>
        <v>Dobrići</v>
      </c>
      <c r="E57" s="24">
        <v>13.9</v>
      </c>
      <c r="F57" s="23">
        <v>17.899999999999999</v>
      </c>
      <c r="G57" s="25">
        <v>21.7</v>
      </c>
      <c r="H57" s="26">
        <f t="shared" si="6"/>
        <v>53.5</v>
      </c>
      <c r="I57" s="24">
        <v>14.1</v>
      </c>
      <c r="J57" s="23">
        <v>17.2</v>
      </c>
      <c r="K57" s="25">
        <v>20.9</v>
      </c>
      <c r="L57" s="26">
        <f t="shared" si="7"/>
        <v>52.199999999999996</v>
      </c>
      <c r="M57" s="24">
        <v>13.7</v>
      </c>
      <c r="N57" s="23">
        <v>16.100000000000001</v>
      </c>
      <c r="O57" s="25">
        <v>21.1</v>
      </c>
      <c r="P57" s="26">
        <f t="shared" si="8"/>
        <v>50.900000000000006</v>
      </c>
      <c r="Q57" s="24">
        <v>12.7</v>
      </c>
      <c r="R57" s="23">
        <v>16.3</v>
      </c>
      <c r="S57" s="25">
        <v>21.2</v>
      </c>
      <c r="T57" s="26">
        <f t="shared" si="9"/>
        <v>50.2</v>
      </c>
      <c r="U57" s="24">
        <v>13.2</v>
      </c>
      <c r="V57" s="23">
        <v>17.2</v>
      </c>
      <c r="W57" s="25">
        <v>19</v>
      </c>
      <c r="X57" s="26">
        <f t="shared" si="10"/>
        <v>49.4</v>
      </c>
      <c r="Y57" s="26" t="e">
        <f>(#REF!+#REF!+#REF!)</f>
        <v>#REF!</v>
      </c>
      <c r="Z57" s="26">
        <f t="shared" si="11"/>
        <v>51.239999999999995</v>
      </c>
    </row>
    <row r="58" spans="1:26" x14ac:dyDescent="0.3">
      <c r="A58" s="23" t="s">
        <v>31</v>
      </c>
      <c r="B58" s="23" t="s">
        <v>31</v>
      </c>
      <c r="C58" s="23" t="str">
        <f>VLOOKUP(Table26[[#This Row],[Redni broj natjecatelja]],'Popis sudionika'!$A$4:$C$300,2,TRUE)</f>
        <v>Bože Ivanković</v>
      </c>
      <c r="D58" s="23" t="str">
        <f>VLOOKUP(Table26[[#This Row],[Redni broj natjecatelja]],'Popis sudionika'!$A$4:$C$300,3,TRUE)</f>
        <v>Rašeljke</v>
      </c>
      <c r="E58" s="24">
        <v>12.5</v>
      </c>
      <c r="F58" s="23">
        <v>18.2</v>
      </c>
      <c r="G58" s="25">
        <v>21.1</v>
      </c>
      <c r="H58" s="26">
        <f t="shared" si="6"/>
        <v>51.8</v>
      </c>
      <c r="I58" s="24">
        <v>12.3</v>
      </c>
      <c r="J58" s="23">
        <v>18.100000000000001</v>
      </c>
      <c r="K58" s="25">
        <v>22.3</v>
      </c>
      <c r="L58" s="26">
        <f t="shared" si="7"/>
        <v>52.7</v>
      </c>
      <c r="M58" s="24">
        <v>12.1</v>
      </c>
      <c r="N58" s="23">
        <v>16.3</v>
      </c>
      <c r="O58" s="25">
        <v>20.9</v>
      </c>
      <c r="P58" s="26">
        <f t="shared" si="8"/>
        <v>49.3</v>
      </c>
      <c r="Q58" s="24">
        <v>11.8</v>
      </c>
      <c r="R58" s="23">
        <v>17.7</v>
      </c>
      <c r="S58" s="25">
        <v>20.8</v>
      </c>
      <c r="T58" s="26">
        <f t="shared" si="9"/>
        <v>50.3</v>
      </c>
      <c r="U58" s="24">
        <v>13.1</v>
      </c>
      <c r="V58" s="23">
        <v>17.600000000000001</v>
      </c>
      <c r="W58" s="25">
        <v>21.1</v>
      </c>
      <c r="X58" s="26">
        <f t="shared" si="10"/>
        <v>51.800000000000004</v>
      </c>
      <c r="Y58" s="26" t="e">
        <f>(#REF!+#REF!+#REF!)</f>
        <v>#REF!</v>
      </c>
      <c r="Z58" s="26">
        <f t="shared" si="11"/>
        <v>51.180000000000007</v>
      </c>
    </row>
    <row r="59" spans="1:26" x14ac:dyDescent="0.3">
      <c r="A59" s="23" t="s">
        <v>81</v>
      </c>
      <c r="B59" s="23" t="s">
        <v>81</v>
      </c>
      <c r="C59" s="23" t="str">
        <f>VLOOKUP(Table26[[#This Row],[Redni broj natjecatelja]],'Popis sudionika'!$A$4:$C$300,2,TRUE)</f>
        <v>Luca Crnković</v>
      </c>
      <c r="D59" s="23" t="str">
        <f>VLOOKUP(Table26[[#This Row],[Redni broj natjecatelja]],'Popis sudionika'!$A$4:$C$300,3,TRUE)</f>
        <v>Grabovica</v>
      </c>
      <c r="E59" s="24">
        <v>13.2</v>
      </c>
      <c r="F59" s="23">
        <v>17.399999999999999</v>
      </c>
      <c r="G59" s="25">
        <v>21.2</v>
      </c>
      <c r="H59" s="26">
        <f t="shared" si="6"/>
        <v>51.8</v>
      </c>
      <c r="I59" s="24">
        <v>12.2</v>
      </c>
      <c r="J59" s="23">
        <v>16.2</v>
      </c>
      <c r="K59" s="25">
        <v>18.2</v>
      </c>
      <c r="L59" s="26">
        <f t="shared" si="7"/>
        <v>46.599999999999994</v>
      </c>
      <c r="M59" s="24">
        <v>13.1</v>
      </c>
      <c r="N59" s="23">
        <v>17.899999999999999</v>
      </c>
      <c r="O59" s="25">
        <v>22</v>
      </c>
      <c r="P59" s="26">
        <f t="shared" si="8"/>
        <v>53</v>
      </c>
      <c r="Q59" s="24">
        <v>12.1</v>
      </c>
      <c r="R59" s="23">
        <v>17.600000000000001</v>
      </c>
      <c r="S59" s="25">
        <v>21.1</v>
      </c>
      <c r="T59" s="26">
        <f t="shared" si="9"/>
        <v>50.800000000000004</v>
      </c>
      <c r="U59" s="24">
        <v>13.9</v>
      </c>
      <c r="V59" s="23">
        <v>18.7</v>
      </c>
      <c r="W59" s="25">
        <v>20.9</v>
      </c>
      <c r="X59" s="26">
        <f t="shared" si="10"/>
        <v>53.5</v>
      </c>
      <c r="Y59" s="26" t="e">
        <f>(#REF!+#REF!+#REF!)</f>
        <v>#REF!</v>
      </c>
      <c r="Z59" s="26">
        <f t="shared" si="11"/>
        <v>51.14</v>
      </c>
    </row>
    <row r="60" spans="1:26" x14ac:dyDescent="0.3">
      <c r="A60" s="23" t="s">
        <v>92</v>
      </c>
      <c r="B60" s="23" t="s">
        <v>92</v>
      </c>
      <c r="C60" s="23" t="str">
        <f>VLOOKUP(Table26[[#This Row],[Redni broj natjecatelja]],'Popis sudionika'!$A$4:$C$300,2,TRUE)</f>
        <v>Stipe Klišanin</v>
      </c>
      <c r="D60" s="23" t="str">
        <f>VLOOKUP(Table26[[#This Row],[Redni broj natjecatelja]],'Popis sudionika'!$A$4:$C$300,3,TRUE)</f>
        <v>Šujica</v>
      </c>
      <c r="E60" s="24">
        <v>13.5</v>
      </c>
      <c r="F60" s="23">
        <v>18</v>
      </c>
      <c r="G60" s="25">
        <v>20.8</v>
      </c>
      <c r="H60" s="26">
        <f t="shared" si="6"/>
        <v>52.3</v>
      </c>
      <c r="I60" s="24">
        <v>12.1</v>
      </c>
      <c r="J60" s="23">
        <v>17.7</v>
      </c>
      <c r="K60" s="25">
        <v>21.1</v>
      </c>
      <c r="L60" s="26">
        <f t="shared" si="7"/>
        <v>50.9</v>
      </c>
      <c r="M60" s="24">
        <v>12.2</v>
      </c>
      <c r="N60" s="23">
        <v>17.8</v>
      </c>
      <c r="O60" s="25">
        <v>22.1</v>
      </c>
      <c r="P60" s="26">
        <f t="shared" si="8"/>
        <v>52.1</v>
      </c>
      <c r="Q60" s="24">
        <v>11.3</v>
      </c>
      <c r="R60" s="23">
        <v>17.100000000000001</v>
      </c>
      <c r="S60" s="25">
        <v>22.4</v>
      </c>
      <c r="T60" s="26">
        <f t="shared" si="9"/>
        <v>50.8</v>
      </c>
      <c r="U60" s="24">
        <v>12.5</v>
      </c>
      <c r="V60" s="23">
        <v>16.5</v>
      </c>
      <c r="W60" s="25">
        <v>20.2</v>
      </c>
      <c r="X60" s="26">
        <f t="shared" si="10"/>
        <v>49.2</v>
      </c>
      <c r="Y60" s="26" t="e">
        <f>(#REF!+#REF!+#REF!)</f>
        <v>#REF!</v>
      </c>
      <c r="Z60" s="26">
        <f t="shared" si="11"/>
        <v>51.059999999999988</v>
      </c>
    </row>
    <row r="61" spans="1:26" x14ac:dyDescent="0.3">
      <c r="A61" s="23" t="s">
        <v>94</v>
      </c>
      <c r="B61" s="23" t="s">
        <v>94</v>
      </c>
      <c r="C61" s="23" t="str">
        <f>VLOOKUP(Table26[[#This Row],[Redni broj natjecatelja]],'Popis sudionika'!$A$4:$C$300,2,TRUE)</f>
        <v>Ćikeša Čolina</v>
      </c>
      <c r="D61" s="23" t="str">
        <f>VLOOKUP(Table26[[#This Row],[Redni broj natjecatelja]],'Popis sudionika'!$A$4:$C$300,3,TRUE)</f>
        <v>Borčani</v>
      </c>
      <c r="E61" s="24">
        <v>13.8</v>
      </c>
      <c r="F61" s="23">
        <v>17.8</v>
      </c>
      <c r="G61" s="25">
        <v>21.8</v>
      </c>
      <c r="H61" s="26">
        <f t="shared" si="6"/>
        <v>53.400000000000006</v>
      </c>
      <c r="I61" s="24">
        <v>13.7</v>
      </c>
      <c r="J61" s="23">
        <v>18</v>
      </c>
      <c r="K61" s="25">
        <v>22.3</v>
      </c>
      <c r="L61" s="26">
        <f t="shared" si="7"/>
        <v>54</v>
      </c>
      <c r="M61" s="24">
        <v>13.1</v>
      </c>
      <c r="N61" s="23">
        <v>17.3</v>
      </c>
      <c r="O61" s="25">
        <v>21.2</v>
      </c>
      <c r="P61" s="26">
        <f t="shared" si="8"/>
        <v>51.599999999999994</v>
      </c>
      <c r="Q61" s="24">
        <v>12.9</v>
      </c>
      <c r="R61" s="23">
        <v>17</v>
      </c>
      <c r="S61" s="25">
        <v>20.05</v>
      </c>
      <c r="T61" s="26">
        <f t="shared" si="9"/>
        <v>49.95</v>
      </c>
      <c r="U61" s="24">
        <v>12.5</v>
      </c>
      <c r="V61" s="23">
        <v>15.1</v>
      </c>
      <c r="W61" s="25">
        <v>18.2</v>
      </c>
      <c r="X61" s="26">
        <f t="shared" si="10"/>
        <v>45.8</v>
      </c>
      <c r="Y61" s="26" t="e">
        <f>(#REF!+#REF!+#REF!)</f>
        <v>#REF!</v>
      </c>
      <c r="Z61" s="26">
        <f t="shared" si="11"/>
        <v>50.95</v>
      </c>
    </row>
    <row r="62" spans="1:26" x14ac:dyDescent="0.3">
      <c r="A62" s="23" t="s">
        <v>40</v>
      </c>
      <c r="B62" s="23" t="s">
        <v>40</v>
      </c>
      <c r="C62" s="23" t="str">
        <f>VLOOKUP(Table26[[#This Row],[Redni broj natjecatelja]],'Popis sudionika'!$A$4:$C$300,2,TRUE)</f>
        <v>Udruga stočara Karlov Han</v>
      </c>
      <c r="D62" s="23" t="str">
        <f>VLOOKUP(Table26[[#This Row],[Redni broj natjecatelja]],'Popis sudionika'!$A$4:$C$300,3,TRUE)</f>
        <v>Prisoje</v>
      </c>
      <c r="E62" s="24">
        <v>13.8</v>
      </c>
      <c r="F62" s="23">
        <v>17.2</v>
      </c>
      <c r="G62" s="25">
        <v>21.7</v>
      </c>
      <c r="H62" s="26">
        <f t="shared" si="6"/>
        <v>52.7</v>
      </c>
      <c r="I62" s="24">
        <v>13.1</v>
      </c>
      <c r="J62" s="23">
        <v>16.3</v>
      </c>
      <c r="K62" s="25">
        <v>21.1</v>
      </c>
      <c r="L62" s="26">
        <f t="shared" si="7"/>
        <v>50.5</v>
      </c>
      <c r="M62" s="24">
        <v>13.4</v>
      </c>
      <c r="N62" s="23">
        <v>16.100000000000001</v>
      </c>
      <c r="O62" s="25">
        <v>20.100000000000001</v>
      </c>
      <c r="P62" s="26">
        <f t="shared" si="8"/>
        <v>49.6</v>
      </c>
      <c r="Q62" s="24">
        <v>13.7</v>
      </c>
      <c r="R62" s="23">
        <v>16.899999999999999</v>
      </c>
      <c r="S62" s="25">
        <v>19.3</v>
      </c>
      <c r="T62" s="26">
        <f t="shared" si="9"/>
        <v>49.9</v>
      </c>
      <c r="U62" s="24">
        <v>13.8</v>
      </c>
      <c r="V62" s="23">
        <v>17.7</v>
      </c>
      <c r="W62" s="25">
        <v>20.100000000000001</v>
      </c>
      <c r="X62" s="26">
        <f t="shared" si="10"/>
        <v>51.6</v>
      </c>
      <c r="Y62" s="26" t="e">
        <f>(#REF!+#REF!+#REF!)</f>
        <v>#REF!</v>
      </c>
      <c r="Z62" s="26">
        <f t="shared" si="11"/>
        <v>50.86</v>
      </c>
    </row>
    <row r="63" spans="1:26" x14ac:dyDescent="0.3">
      <c r="A63" s="23" t="s">
        <v>95</v>
      </c>
      <c r="B63" s="23" t="s">
        <v>95</v>
      </c>
      <c r="C63" s="23" t="str">
        <f>VLOOKUP(Table26[[#This Row],[Redni broj natjecatelja]],'Popis sudionika'!$A$4:$C$300,2,TRUE)</f>
        <v>Mirjana Kuliš</v>
      </c>
      <c r="D63" s="23" t="str">
        <f>VLOOKUP(Table26[[#This Row],[Redni broj natjecatelja]],'Popis sudionika'!$A$4:$C$300,3,TRUE)</f>
        <v>Golinjevo, Livno</v>
      </c>
      <c r="E63" s="24">
        <v>13.7</v>
      </c>
      <c r="F63" s="23">
        <v>18.2</v>
      </c>
      <c r="G63" s="25">
        <v>21.8</v>
      </c>
      <c r="H63" s="26">
        <f t="shared" si="6"/>
        <v>53.7</v>
      </c>
      <c r="I63" s="24">
        <v>11.4</v>
      </c>
      <c r="J63" s="23">
        <v>17.100000000000001</v>
      </c>
      <c r="K63" s="25">
        <v>19.899999999999999</v>
      </c>
      <c r="L63" s="26">
        <f t="shared" si="7"/>
        <v>48.4</v>
      </c>
      <c r="M63" s="24">
        <v>13.1</v>
      </c>
      <c r="N63" s="23">
        <v>17.3</v>
      </c>
      <c r="O63" s="25">
        <v>21.5</v>
      </c>
      <c r="P63" s="26">
        <f t="shared" si="8"/>
        <v>51.9</v>
      </c>
      <c r="Q63" s="24">
        <v>13.1</v>
      </c>
      <c r="R63" s="23">
        <v>18.2</v>
      </c>
      <c r="S63" s="25">
        <v>21.1</v>
      </c>
      <c r="T63" s="26">
        <f t="shared" si="9"/>
        <v>52.4</v>
      </c>
      <c r="U63" s="24">
        <v>12</v>
      </c>
      <c r="V63" s="23">
        <v>17</v>
      </c>
      <c r="W63" s="25">
        <v>18.7</v>
      </c>
      <c r="X63" s="26">
        <f t="shared" si="10"/>
        <v>47.7</v>
      </c>
      <c r="Y63" s="26" t="e">
        <f>(#REF!+#REF!+#REF!)</f>
        <v>#REF!</v>
      </c>
      <c r="Z63" s="26">
        <f t="shared" si="11"/>
        <v>50.820000000000007</v>
      </c>
    </row>
    <row r="64" spans="1:26" x14ac:dyDescent="0.3">
      <c r="A64" s="23" t="s">
        <v>82</v>
      </c>
      <c r="B64" s="23" t="s">
        <v>82</v>
      </c>
      <c r="C64" s="23" t="str">
        <f>VLOOKUP(Table26[[#This Row],[Redni broj natjecatelja]],'Popis sudionika'!$A$4:$C$300,2,TRUE)</f>
        <v>Stjepan Kostelac</v>
      </c>
      <c r="D64" s="23" t="str">
        <f>VLOOKUP(Table26[[#This Row],[Redni broj natjecatelja]],'Popis sudionika'!$A$4:$C$300,3,TRUE)</f>
        <v>Vinkovci, HR</v>
      </c>
      <c r="E64" s="24">
        <v>13.1</v>
      </c>
      <c r="F64" s="23">
        <v>16.899999999999999</v>
      </c>
      <c r="G64" s="25">
        <v>22.3</v>
      </c>
      <c r="H64" s="26">
        <f t="shared" si="6"/>
        <v>52.3</v>
      </c>
      <c r="I64" s="24">
        <v>13.1</v>
      </c>
      <c r="J64" s="23">
        <v>17.8</v>
      </c>
      <c r="K64" s="25">
        <v>21.6</v>
      </c>
      <c r="L64" s="26">
        <f t="shared" si="7"/>
        <v>52.5</v>
      </c>
      <c r="M64" s="24">
        <v>12.7</v>
      </c>
      <c r="N64" s="23">
        <v>17.3</v>
      </c>
      <c r="O64" s="25">
        <v>22</v>
      </c>
      <c r="P64" s="26">
        <f t="shared" si="8"/>
        <v>52</v>
      </c>
      <c r="Q64" s="24">
        <v>12.2</v>
      </c>
      <c r="R64" s="23">
        <v>16.2</v>
      </c>
      <c r="S64" s="25">
        <v>17.2</v>
      </c>
      <c r="T64" s="26">
        <f t="shared" si="9"/>
        <v>45.599999999999994</v>
      </c>
      <c r="U64" s="24">
        <v>12.6</v>
      </c>
      <c r="V64" s="23">
        <v>17.2</v>
      </c>
      <c r="W64" s="25">
        <v>21.8</v>
      </c>
      <c r="X64" s="26">
        <f t="shared" si="10"/>
        <v>51.599999999999994</v>
      </c>
      <c r="Y64" s="26" t="e">
        <f>(#REF!+#REF!+#REF!)</f>
        <v>#REF!</v>
      </c>
      <c r="Z64" s="26">
        <f t="shared" si="11"/>
        <v>50.8</v>
      </c>
    </row>
    <row r="65" spans="1:26" x14ac:dyDescent="0.3">
      <c r="A65" s="23" t="s">
        <v>68</v>
      </c>
      <c r="B65" s="23" t="s">
        <v>68</v>
      </c>
      <c r="C65" s="23" t="str">
        <f>VLOOKUP(Table26[[#This Row],[Redni broj natjecatelja]],'Popis sudionika'!$A$4:$C$300,2,TRUE)</f>
        <v>Jusuf Hodžić</v>
      </c>
      <c r="D65" s="23" t="str">
        <f>VLOOKUP(Table26[[#This Row],[Redni broj natjecatelja]],'Popis sudionika'!$A$4:$C$300,3,TRUE)</f>
        <v>Bugojno</v>
      </c>
      <c r="E65" s="24">
        <v>12.7</v>
      </c>
      <c r="F65" s="23">
        <v>17.399999999999999</v>
      </c>
      <c r="G65" s="25">
        <v>21</v>
      </c>
      <c r="H65" s="26">
        <f t="shared" si="6"/>
        <v>51.099999999999994</v>
      </c>
      <c r="I65" s="24">
        <v>12.8</v>
      </c>
      <c r="J65" s="23">
        <v>17.100000000000001</v>
      </c>
      <c r="K65" s="25">
        <v>19.5</v>
      </c>
      <c r="L65" s="26">
        <f t="shared" si="7"/>
        <v>49.400000000000006</v>
      </c>
      <c r="M65" s="24">
        <v>12.2</v>
      </c>
      <c r="N65" s="23">
        <v>17.600000000000001</v>
      </c>
      <c r="O65" s="25">
        <v>20.2</v>
      </c>
      <c r="P65" s="26">
        <f t="shared" si="8"/>
        <v>50</v>
      </c>
      <c r="Q65" s="24">
        <v>12.6</v>
      </c>
      <c r="R65" s="23">
        <v>18.8</v>
      </c>
      <c r="S65" s="25">
        <v>20.100000000000001</v>
      </c>
      <c r="T65" s="26">
        <f t="shared" si="9"/>
        <v>51.5</v>
      </c>
      <c r="U65" s="24">
        <v>12.5</v>
      </c>
      <c r="V65" s="23">
        <v>18.3</v>
      </c>
      <c r="W65" s="25">
        <v>20.9</v>
      </c>
      <c r="X65" s="26">
        <f t="shared" si="10"/>
        <v>51.7</v>
      </c>
      <c r="Y65" s="26" t="e">
        <f>(#REF!+#REF!+#REF!)</f>
        <v>#REF!</v>
      </c>
      <c r="Z65" s="26">
        <f t="shared" si="11"/>
        <v>50.739999999999995</v>
      </c>
    </row>
    <row r="66" spans="1:26" x14ac:dyDescent="0.3">
      <c r="A66" s="23" t="s">
        <v>90</v>
      </c>
      <c r="B66" s="23" t="s">
        <v>90</v>
      </c>
      <c r="C66" s="23" t="str">
        <f>VLOOKUP(Table26[[#This Row],[Redni broj natjecatelja]],'Popis sudionika'!$A$4:$C$300,2,TRUE)</f>
        <v>Ivan Šesto</v>
      </c>
      <c r="D66" s="23" t="str">
        <f>VLOOKUP(Table26[[#This Row],[Redni broj natjecatelja]],'Popis sudionika'!$A$4:$C$300,3,TRUE)</f>
        <v>Kablići, Livno</v>
      </c>
      <c r="E66" s="24">
        <v>12.2</v>
      </c>
      <c r="F66" s="23">
        <v>17.3</v>
      </c>
      <c r="G66" s="25">
        <v>19.899999999999999</v>
      </c>
      <c r="H66" s="26">
        <f t="shared" si="6"/>
        <v>49.4</v>
      </c>
      <c r="I66" s="24">
        <v>13.1</v>
      </c>
      <c r="J66" s="23">
        <v>17.399999999999999</v>
      </c>
      <c r="K66" s="25">
        <v>20</v>
      </c>
      <c r="L66" s="26">
        <f t="shared" si="7"/>
        <v>50.5</v>
      </c>
      <c r="M66" s="24">
        <v>12.3</v>
      </c>
      <c r="N66" s="23">
        <v>18.600000000000001</v>
      </c>
      <c r="O66" s="25">
        <v>21.3</v>
      </c>
      <c r="P66" s="26">
        <f t="shared" si="8"/>
        <v>52.2</v>
      </c>
      <c r="Q66" s="24">
        <v>13.6</v>
      </c>
      <c r="R66" s="23">
        <v>18</v>
      </c>
      <c r="S66" s="25">
        <v>22.1</v>
      </c>
      <c r="T66" s="26">
        <f t="shared" si="9"/>
        <v>53.7</v>
      </c>
      <c r="U66" s="24">
        <v>13.1</v>
      </c>
      <c r="V66" s="23">
        <v>17.100000000000001</v>
      </c>
      <c r="W66" s="25">
        <v>17.100000000000001</v>
      </c>
      <c r="X66" s="26">
        <f t="shared" si="10"/>
        <v>47.300000000000004</v>
      </c>
      <c r="Y66" s="26" t="e">
        <f>(#REF!+#REF!+#REF!)</f>
        <v>#REF!</v>
      </c>
      <c r="Z66" s="26">
        <f t="shared" si="11"/>
        <v>50.620000000000005</v>
      </c>
    </row>
    <row r="67" spans="1:26" x14ac:dyDescent="0.3">
      <c r="A67" s="23" t="s">
        <v>69</v>
      </c>
      <c r="B67" s="23" t="s">
        <v>69</v>
      </c>
      <c r="C67" s="23" t="str">
        <f>VLOOKUP(Table26[[#This Row],[Redni broj natjecatelja]],'Popis sudionika'!$A$4:$C$300,2,TRUE)</f>
        <v>Ivica Ivanda</v>
      </c>
      <c r="D67" s="23" t="str">
        <f>VLOOKUP(Table26[[#This Row],[Redni broj natjecatelja]],'Popis sudionika'!$A$4:$C$300,3,TRUE)</f>
        <v>Dugo Selo, HR</v>
      </c>
      <c r="E67" s="24">
        <v>11.9</v>
      </c>
      <c r="F67" s="23">
        <v>17.8</v>
      </c>
      <c r="G67" s="25">
        <v>20.6</v>
      </c>
      <c r="H67" s="26">
        <f t="shared" si="6"/>
        <v>50.300000000000004</v>
      </c>
      <c r="I67" s="24">
        <v>12.8</v>
      </c>
      <c r="J67" s="23">
        <v>15.2</v>
      </c>
      <c r="K67" s="25">
        <v>17.5</v>
      </c>
      <c r="L67" s="26">
        <f t="shared" si="7"/>
        <v>45.5</v>
      </c>
      <c r="M67" s="24">
        <v>11.9</v>
      </c>
      <c r="N67" s="23">
        <v>17.8</v>
      </c>
      <c r="O67" s="25">
        <v>21.6</v>
      </c>
      <c r="P67" s="26">
        <f t="shared" si="8"/>
        <v>51.300000000000004</v>
      </c>
      <c r="Q67" s="24">
        <v>13.1</v>
      </c>
      <c r="R67" s="23">
        <v>17.8</v>
      </c>
      <c r="S67" s="25">
        <v>20</v>
      </c>
      <c r="T67" s="26">
        <f t="shared" si="9"/>
        <v>50.9</v>
      </c>
      <c r="U67" s="24">
        <v>13.8</v>
      </c>
      <c r="V67" s="23">
        <v>18</v>
      </c>
      <c r="W67" s="25">
        <v>20.100000000000001</v>
      </c>
      <c r="X67" s="26">
        <f t="shared" si="10"/>
        <v>51.900000000000006</v>
      </c>
      <c r="Y67" s="26" t="e">
        <f>(#REF!+#REF!+#REF!)</f>
        <v>#REF!</v>
      </c>
      <c r="Z67" s="26">
        <f t="shared" si="11"/>
        <v>49.980000000000004</v>
      </c>
    </row>
    <row r="68" spans="1:26" x14ac:dyDescent="0.3">
      <c r="A68" s="23" t="s">
        <v>53</v>
      </c>
      <c r="B68" s="23" t="s">
        <v>53</v>
      </c>
      <c r="C68" s="23" t="str">
        <f>VLOOKUP(Table26[[#This Row],[Redni broj natjecatelja]],'Popis sudionika'!$A$4:$C$300,2,TRUE)</f>
        <v>Ivica Stipić</v>
      </c>
      <c r="D68" s="23" t="str">
        <f>VLOOKUP(Table26[[#This Row],[Redni broj natjecatelja]],'Popis sudionika'!$A$4:$C$300,3,TRUE)</f>
        <v>Stipanjići</v>
      </c>
      <c r="E68" s="24">
        <v>13.5</v>
      </c>
      <c r="F68" s="23">
        <v>17.3</v>
      </c>
      <c r="G68" s="25">
        <v>19.3</v>
      </c>
      <c r="H68" s="26">
        <f t="shared" ref="H68:H99" si="12">(E68+F68+G68)</f>
        <v>50.1</v>
      </c>
      <c r="I68" s="24">
        <v>13.1</v>
      </c>
      <c r="J68" s="23">
        <v>16.7</v>
      </c>
      <c r="K68" s="25">
        <v>15.1</v>
      </c>
      <c r="L68" s="26">
        <f t="shared" ref="L68:L99" si="13">(I68+J68+K68)</f>
        <v>44.9</v>
      </c>
      <c r="M68" s="24">
        <v>13.2</v>
      </c>
      <c r="N68" s="23">
        <v>16.5</v>
      </c>
      <c r="O68" s="25">
        <v>19.2</v>
      </c>
      <c r="P68" s="26">
        <f t="shared" ref="P68:P99" si="14">(M68+N68+O68)</f>
        <v>48.9</v>
      </c>
      <c r="Q68" s="24">
        <v>13.1</v>
      </c>
      <c r="R68" s="23">
        <v>17.7</v>
      </c>
      <c r="S68" s="25">
        <v>21.1</v>
      </c>
      <c r="T68" s="26">
        <f t="shared" ref="T68:T99" si="15">(Q68+R68+S68)</f>
        <v>51.9</v>
      </c>
      <c r="U68" s="24">
        <v>14.1</v>
      </c>
      <c r="V68" s="23">
        <v>18</v>
      </c>
      <c r="W68" s="25">
        <v>21</v>
      </c>
      <c r="X68" s="26">
        <f t="shared" ref="X68:X99" si="16">(U68+V68+W68)</f>
        <v>53.1</v>
      </c>
      <c r="Y68" s="26" t="e">
        <f>(#REF!+#REF!+#REF!)</f>
        <v>#REF!</v>
      </c>
      <c r="Z68" s="26">
        <f t="shared" ref="Z68:Z99" si="17">(H68+L68+P68+T68+X68)/5</f>
        <v>49.78</v>
      </c>
    </row>
    <row r="69" spans="1:26" x14ac:dyDescent="0.3">
      <c r="A69" s="23" t="s">
        <v>91</v>
      </c>
      <c r="B69" s="23" t="s">
        <v>91</v>
      </c>
      <c r="C69" s="23" t="str">
        <f>VLOOKUP(Table26[[#This Row],[Redni broj natjecatelja]],'Popis sudionika'!$A$4:$C$300,2,TRUE)</f>
        <v>Mate Baričević</v>
      </c>
      <c r="D69" s="23" t="str">
        <f>VLOOKUP(Table26[[#This Row],[Redni broj natjecatelja]],'Popis sudionika'!$A$4:$C$300,3,TRUE)</f>
        <v>Kaštel Stari, HR</v>
      </c>
      <c r="E69" s="24">
        <v>13.3</v>
      </c>
      <c r="F69" s="23">
        <v>18.100000000000001</v>
      </c>
      <c r="G69" s="25">
        <v>20.9</v>
      </c>
      <c r="H69" s="26">
        <f t="shared" si="12"/>
        <v>52.3</v>
      </c>
      <c r="I69" s="24">
        <v>13.1</v>
      </c>
      <c r="J69" s="23">
        <v>16</v>
      </c>
      <c r="K69" s="25">
        <v>19.100000000000001</v>
      </c>
      <c r="L69" s="26">
        <f t="shared" si="13"/>
        <v>48.2</v>
      </c>
      <c r="M69" s="24">
        <v>12.1</v>
      </c>
      <c r="N69" s="23">
        <v>17.100000000000001</v>
      </c>
      <c r="O69" s="25">
        <v>22.1</v>
      </c>
      <c r="P69" s="26">
        <f t="shared" si="14"/>
        <v>51.300000000000004</v>
      </c>
      <c r="Q69" s="24">
        <v>11.4</v>
      </c>
      <c r="R69" s="23">
        <v>17</v>
      </c>
      <c r="S69" s="25">
        <v>18.100000000000001</v>
      </c>
      <c r="T69" s="26">
        <f t="shared" si="15"/>
        <v>46.5</v>
      </c>
      <c r="U69" s="24">
        <v>12.1</v>
      </c>
      <c r="V69" s="23">
        <v>15.1</v>
      </c>
      <c r="W69" s="25">
        <v>15.1</v>
      </c>
      <c r="X69" s="26">
        <f t="shared" si="16"/>
        <v>42.3</v>
      </c>
      <c r="Y69" s="26" t="e">
        <f>(#REF!+#REF!+#REF!)</f>
        <v>#REF!</v>
      </c>
      <c r="Z69" s="26">
        <f t="shared" si="17"/>
        <v>48.120000000000005</v>
      </c>
    </row>
    <row r="70" spans="1:26" x14ac:dyDescent="0.3">
      <c r="A70" s="5" t="s">
        <v>89</v>
      </c>
      <c r="B70" s="5" t="s">
        <v>89</v>
      </c>
      <c r="C70" s="5" t="str">
        <f>VLOOKUP(Table26[[#This Row],[Redni broj natjecatelja]],'Popis sudionika'!$A$4:$C$300,2,TRUE)</f>
        <v>Josip Zrno</v>
      </c>
      <c r="D70" s="5" t="str">
        <f>VLOOKUP(Table26[[#This Row],[Redni broj natjecatelja]],'Popis sudionika'!$A$4:$C$300,3,TRUE)</f>
        <v>Tomislavgrad</v>
      </c>
      <c r="E70" s="11">
        <v>12.5</v>
      </c>
      <c r="F70" s="5">
        <v>15</v>
      </c>
      <c r="G70" s="12">
        <v>17.7</v>
      </c>
      <c r="H70" s="9">
        <f t="shared" si="12"/>
        <v>45.2</v>
      </c>
      <c r="I70" s="11">
        <v>12.9</v>
      </c>
      <c r="J70" s="5">
        <v>15</v>
      </c>
      <c r="K70" s="12">
        <v>15</v>
      </c>
      <c r="L70" s="9">
        <f t="shared" si="13"/>
        <v>42.9</v>
      </c>
      <c r="M70" s="11">
        <v>14.1</v>
      </c>
      <c r="N70" s="5">
        <v>13.6</v>
      </c>
      <c r="O70" s="12">
        <v>18.600000000000001</v>
      </c>
      <c r="P70" s="9">
        <f t="shared" si="14"/>
        <v>46.3</v>
      </c>
      <c r="Q70" s="11">
        <v>13.1</v>
      </c>
      <c r="R70" s="5">
        <v>14.6</v>
      </c>
      <c r="S70" s="12">
        <v>17.2</v>
      </c>
      <c r="T70" s="9">
        <f t="shared" si="15"/>
        <v>44.9</v>
      </c>
      <c r="U70" s="11">
        <v>13.1</v>
      </c>
      <c r="V70" s="5">
        <v>15.2</v>
      </c>
      <c r="W70" s="12">
        <v>16.100000000000001</v>
      </c>
      <c r="X70" s="9">
        <f t="shared" si="16"/>
        <v>44.4</v>
      </c>
      <c r="Y70" s="9" t="e">
        <f>(#REF!+#REF!+#REF!)</f>
        <v>#REF!</v>
      </c>
      <c r="Z70" s="9">
        <f t="shared" si="17"/>
        <v>44.739999999999995</v>
      </c>
    </row>
    <row r="71" spans="1:26" x14ac:dyDescent="0.3">
      <c r="A71" s="5"/>
      <c r="B71" s="5"/>
      <c r="C71" s="5" t="e">
        <f>VLOOKUP(Table26[[#This Row],[Redni broj natjecatelja]],'Popis sudionika'!$A$4:$C$300,2,TRUE)</f>
        <v>#N/A</v>
      </c>
      <c r="D71" s="5" t="e">
        <f>VLOOKUP(Table26[[#This Row],[Redni broj natjecatelja]],'Popis sudionika'!$A$4:$C$300,3,TRUE)</f>
        <v>#N/A</v>
      </c>
      <c r="E71" s="11"/>
      <c r="F71" s="5"/>
      <c r="G71" s="12"/>
      <c r="H71" s="9">
        <f t="shared" si="12"/>
        <v>0</v>
      </c>
      <c r="I71" s="11"/>
      <c r="J71" s="5"/>
      <c r="K71" s="12"/>
      <c r="L71" s="9">
        <f t="shared" si="13"/>
        <v>0</v>
      </c>
      <c r="M71" s="11"/>
      <c r="N71" s="5"/>
      <c r="O71" s="12"/>
      <c r="P71" s="9">
        <f t="shared" si="14"/>
        <v>0</v>
      </c>
      <c r="Q71" s="11"/>
      <c r="R71" s="5"/>
      <c r="S71" s="12"/>
      <c r="T71" s="9">
        <f t="shared" si="15"/>
        <v>0</v>
      </c>
      <c r="U71" s="11"/>
      <c r="V71" s="5"/>
      <c r="W71" s="12"/>
      <c r="X71" s="9">
        <f t="shared" si="16"/>
        <v>0</v>
      </c>
      <c r="Y71" s="9" t="e">
        <f>(#REF!+#REF!+#REF!)</f>
        <v>#REF!</v>
      </c>
      <c r="Z71" s="9">
        <f t="shared" si="17"/>
        <v>0</v>
      </c>
    </row>
    <row r="72" spans="1:26" x14ac:dyDescent="0.3">
      <c r="A72" s="5"/>
      <c r="B72" s="5"/>
      <c r="C72" s="5" t="e">
        <f>VLOOKUP(Table26[[#This Row],[Redni broj natjecatelja]],'Popis sudionika'!$A$4:$C$300,2,TRUE)</f>
        <v>#N/A</v>
      </c>
      <c r="D72" s="5" t="e">
        <f>VLOOKUP(Table26[[#This Row],[Redni broj natjecatelja]],'Popis sudionika'!$A$4:$C$300,3,TRUE)</f>
        <v>#N/A</v>
      </c>
      <c r="E72" s="11"/>
      <c r="F72" s="5"/>
      <c r="G72" s="12"/>
      <c r="H72" s="9">
        <f t="shared" si="12"/>
        <v>0</v>
      </c>
      <c r="I72" s="11"/>
      <c r="J72" s="5"/>
      <c r="K72" s="12"/>
      <c r="L72" s="9">
        <f t="shared" si="13"/>
        <v>0</v>
      </c>
      <c r="M72" s="11"/>
      <c r="N72" s="5"/>
      <c r="O72" s="12"/>
      <c r="P72" s="9">
        <f t="shared" si="14"/>
        <v>0</v>
      </c>
      <c r="Q72" s="11"/>
      <c r="R72" s="5"/>
      <c r="S72" s="12"/>
      <c r="T72" s="9">
        <f t="shared" si="15"/>
        <v>0</v>
      </c>
      <c r="U72" s="11"/>
      <c r="V72" s="5"/>
      <c r="W72" s="12"/>
      <c r="X72" s="9">
        <f t="shared" si="16"/>
        <v>0</v>
      </c>
      <c r="Y72" s="9" t="e">
        <f>(#REF!+#REF!+#REF!)</f>
        <v>#REF!</v>
      </c>
      <c r="Z72" s="9">
        <f t="shared" si="17"/>
        <v>0</v>
      </c>
    </row>
    <row r="73" spans="1:26" x14ac:dyDescent="0.3">
      <c r="A73" s="5"/>
      <c r="B73" s="5"/>
      <c r="C73" s="5" t="e">
        <f>VLOOKUP(Table26[[#This Row],[Redni broj natjecatelja]],'Popis sudionika'!$A$4:$C$300,2,TRUE)</f>
        <v>#N/A</v>
      </c>
      <c r="D73" s="5" t="e">
        <f>VLOOKUP(Table26[[#This Row],[Redni broj natjecatelja]],'Popis sudionika'!$A$4:$C$300,3,TRUE)</f>
        <v>#N/A</v>
      </c>
      <c r="E73" s="11"/>
      <c r="F73" s="5"/>
      <c r="G73" s="12"/>
      <c r="H73" s="9">
        <f t="shared" si="12"/>
        <v>0</v>
      </c>
      <c r="I73" s="11"/>
      <c r="J73" s="5"/>
      <c r="K73" s="12"/>
      <c r="L73" s="9">
        <f t="shared" si="13"/>
        <v>0</v>
      </c>
      <c r="M73" s="11"/>
      <c r="N73" s="5"/>
      <c r="O73" s="12"/>
      <c r="P73" s="9">
        <f t="shared" si="14"/>
        <v>0</v>
      </c>
      <c r="Q73" s="11"/>
      <c r="R73" s="5"/>
      <c r="S73" s="12"/>
      <c r="T73" s="9">
        <f t="shared" si="15"/>
        <v>0</v>
      </c>
      <c r="U73" s="11"/>
      <c r="V73" s="5"/>
      <c r="W73" s="12"/>
      <c r="X73" s="9">
        <f t="shared" si="16"/>
        <v>0</v>
      </c>
      <c r="Y73" s="9" t="e">
        <f>(#REF!+#REF!+#REF!)</f>
        <v>#REF!</v>
      </c>
      <c r="Z73" s="9">
        <f t="shared" si="17"/>
        <v>0</v>
      </c>
    </row>
    <row r="74" spans="1:26" x14ac:dyDescent="0.3">
      <c r="A74" s="5"/>
      <c r="B74" s="5"/>
      <c r="C74" s="5" t="e">
        <f>VLOOKUP(Table26[[#This Row],[Redni broj natjecatelja]],'Popis sudionika'!$A$4:$C$300,2,TRUE)</f>
        <v>#N/A</v>
      </c>
      <c r="D74" s="5" t="e">
        <f>VLOOKUP(Table26[[#This Row],[Redni broj natjecatelja]],'Popis sudionika'!$A$4:$C$300,3,TRUE)</f>
        <v>#N/A</v>
      </c>
      <c r="E74" s="11"/>
      <c r="F74" s="5"/>
      <c r="G74" s="12"/>
      <c r="H74" s="9">
        <f t="shared" si="12"/>
        <v>0</v>
      </c>
      <c r="I74" s="11"/>
      <c r="J74" s="5"/>
      <c r="K74" s="12"/>
      <c r="L74" s="9">
        <f t="shared" si="13"/>
        <v>0</v>
      </c>
      <c r="M74" s="11"/>
      <c r="N74" s="5"/>
      <c r="O74" s="12"/>
      <c r="P74" s="9">
        <f t="shared" si="14"/>
        <v>0</v>
      </c>
      <c r="Q74" s="11"/>
      <c r="R74" s="5"/>
      <c r="S74" s="12"/>
      <c r="T74" s="9">
        <f t="shared" si="15"/>
        <v>0</v>
      </c>
      <c r="U74" s="11"/>
      <c r="V74" s="5"/>
      <c r="W74" s="12"/>
      <c r="X74" s="9">
        <f t="shared" si="16"/>
        <v>0</v>
      </c>
      <c r="Y74" s="9" t="e">
        <f>(#REF!+#REF!+#REF!)</f>
        <v>#REF!</v>
      </c>
      <c r="Z74" s="9">
        <f t="shared" si="17"/>
        <v>0</v>
      </c>
    </row>
    <row r="75" spans="1:26" x14ac:dyDescent="0.3">
      <c r="A75" s="5"/>
      <c r="B75" s="5"/>
      <c r="C75" s="5" t="e">
        <f>VLOOKUP(Table26[[#This Row],[Redni broj natjecatelja]],'Popis sudionika'!$A$4:$C$300,2,TRUE)</f>
        <v>#N/A</v>
      </c>
      <c r="D75" s="5" t="e">
        <f>VLOOKUP(Table26[[#This Row],[Redni broj natjecatelja]],'Popis sudionika'!$A$4:$C$300,3,TRUE)</f>
        <v>#N/A</v>
      </c>
      <c r="E75" s="11"/>
      <c r="F75" s="5"/>
      <c r="G75" s="12"/>
      <c r="H75" s="9">
        <f t="shared" si="12"/>
        <v>0</v>
      </c>
      <c r="I75" s="11"/>
      <c r="J75" s="5"/>
      <c r="K75" s="12"/>
      <c r="L75" s="9">
        <f t="shared" si="13"/>
        <v>0</v>
      </c>
      <c r="M75" s="11"/>
      <c r="N75" s="5"/>
      <c r="O75" s="12"/>
      <c r="P75" s="9">
        <f t="shared" si="14"/>
        <v>0</v>
      </c>
      <c r="Q75" s="11"/>
      <c r="R75" s="5"/>
      <c r="S75" s="12"/>
      <c r="T75" s="9">
        <f t="shared" si="15"/>
        <v>0</v>
      </c>
      <c r="U75" s="11"/>
      <c r="V75" s="5"/>
      <c r="W75" s="12"/>
      <c r="X75" s="9">
        <f t="shared" si="16"/>
        <v>0</v>
      </c>
      <c r="Y75" s="9" t="e">
        <f>(#REF!+#REF!+#REF!)</f>
        <v>#REF!</v>
      </c>
      <c r="Z75" s="9">
        <f t="shared" si="17"/>
        <v>0</v>
      </c>
    </row>
    <row r="76" spans="1:26" x14ac:dyDescent="0.3">
      <c r="A76" s="5"/>
      <c r="B76" s="5"/>
      <c r="C76" s="5" t="e">
        <f>VLOOKUP(Table26[[#This Row],[Redni broj natjecatelja]],'Popis sudionika'!$A$4:$C$300,2,TRUE)</f>
        <v>#N/A</v>
      </c>
      <c r="D76" s="5" t="e">
        <f>VLOOKUP(Table26[[#This Row],[Redni broj natjecatelja]],'Popis sudionika'!$A$4:$C$300,3,TRUE)</f>
        <v>#N/A</v>
      </c>
      <c r="E76" s="11"/>
      <c r="F76" s="5"/>
      <c r="G76" s="12"/>
      <c r="H76" s="9">
        <f t="shared" si="12"/>
        <v>0</v>
      </c>
      <c r="I76" s="11"/>
      <c r="J76" s="5"/>
      <c r="K76" s="12"/>
      <c r="L76" s="9">
        <f t="shared" si="13"/>
        <v>0</v>
      </c>
      <c r="M76" s="11"/>
      <c r="N76" s="5"/>
      <c r="O76" s="12"/>
      <c r="P76" s="9">
        <f t="shared" si="14"/>
        <v>0</v>
      </c>
      <c r="Q76" s="11"/>
      <c r="R76" s="5"/>
      <c r="S76" s="12"/>
      <c r="T76" s="9">
        <f t="shared" si="15"/>
        <v>0</v>
      </c>
      <c r="U76" s="11"/>
      <c r="V76" s="5"/>
      <c r="W76" s="12"/>
      <c r="X76" s="9">
        <f t="shared" si="16"/>
        <v>0</v>
      </c>
      <c r="Y76" s="9" t="e">
        <f>(#REF!+#REF!+#REF!)</f>
        <v>#REF!</v>
      </c>
      <c r="Z76" s="9">
        <f t="shared" si="17"/>
        <v>0</v>
      </c>
    </row>
    <row r="77" spans="1:26" x14ac:dyDescent="0.3">
      <c r="A77" s="5"/>
      <c r="B77" s="5"/>
      <c r="C77" s="5" t="e">
        <f>VLOOKUP(Table26[[#This Row],[Redni broj natjecatelja]],'Popis sudionika'!$A$4:$C$300,2,TRUE)</f>
        <v>#N/A</v>
      </c>
      <c r="D77" s="5" t="e">
        <f>VLOOKUP(Table26[[#This Row],[Redni broj natjecatelja]],'Popis sudionika'!$A$4:$C$300,3,TRUE)</f>
        <v>#N/A</v>
      </c>
      <c r="E77" s="11"/>
      <c r="F77" s="5"/>
      <c r="G77" s="12"/>
      <c r="H77" s="9">
        <f t="shared" si="12"/>
        <v>0</v>
      </c>
      <c r="I77" s="11"/>
      <c r="J77" s="5"/>
      <c r="K77" s="12"/>
      <c r="L77" s="9">
        <f t="shared" si="13"/>
        <v>0</v>
      </c>
      <c r="M77" s="11"/>
      <c r="N77" s="5"/>
      <c r="O77" s="12"/>
      <c r="P77" s="9">
        <f t="shared" si="14"/>
        <v>0</v>
      </c>
      <c r="Q77" s="11"/>
      <c r="R77" s="5"/>
      <c r="S77" s="12"/>
      <c r="T77" s="9">
        <f t="shared" si="15"/>
        <v>0</v>
      </c>
      <c r="U77" s="11"/>
      <c r="V77" s="5"/>
      <c r="W77" s="12"/>
      <c r="X77" s="9">
        <f t="shared" si="16"/>
        <v>0</v>
      </c>
      <c r="Y77" s="9" t="e">
        <f>(#REF!+#REF!+#REF!)</f>
        <v>#REF!</v>
      </c>
      <c r="Z77" s="9">
        <f t="shared" si="17"/>
        <v>0</v>
      </c>
    </row>
    <row r="78" spans="1:26" x14ac:dyDescent="0.3">
      <c r="A78" s="5"/>
      <c r="B78" s="5"/>
      <c r="C78" s="5" t="e">
        <f>VLOOKUP(Table26[[#This Row],[Redni broj natjecatelja]],'Popis sudionika'!$A$4:$C$300,2,TRUE)</f>
        <v>#N/A</v>
      </c>
      <c r="D78" s="5" t="e">
        <f>VLOOKUP(Table26[[#This Row],[Redni broj natjecatelja]],'Popis sudionika'!$A$4:$C$300,3,TRUE)</f>
        <v>#N/A</v>
      </c>
      <c r="E78" s="11"/>
      <c r="F78" s="5"/>
      <c r="G78" s="12"/>
      <c r="H78" s="9">
        <f t="shared" si="12"/>
        <v>0</v>
      </c>
      <c r="I78" s="11"/>
      <c r="J78" s="5"/>
      <c r="K78" s="12"/>
      <c r="L78" s="9">
        <f t="shared" si="13"/>
        <v>0</v>
      </c>
      <c r="M78" s="11"/>
      <c r="N78" s="5"/>
      <c r="O78" s="12"/>
      <c r="P78" s="9">
        <f t="shared" si="14"/>
        <v>0</v>
      </c>
      <c r="Q78" s="11"/>
      <c r="R78" s="5"/>
      <c r="S78" s="12"/>
      <c r="T78" s="9">
        <f t="shared" si="15"/>
        <v>0</v>
      </c>
      <c r="U78" s="11"/>
      <c r="V78" s="5"/>
      <c r="W78" s="12"/>
      <c r="X78" s="9">
        <f t="shared" si="16"/>
        <v>0</v>
      </c>
      <c r="Y78" s="9" t="e">
        <f>(#REF!+#REF!+#REF!)</f>
        <v>#REF!</v>
      </c>
      <c r="Z78" s="9">
        <f t="shared" si="17"/>
        <v>0</v>
      </c>
    </row>
    <row r="79" spans="1:26" x14ac:dyDescent="0.3">
      <c r="A79" s="5"/>
      <c r="B79" s="5"/>
      <c r="C79" s="5" t="e">
        <f>VLOOKUP(Table26[[#This Row],[Redni broj natjecatelja]],'Popis sudionika'!$A$4:$C$300,2,TRUE)</f>
        <v>#N/A</v>
      </c>
      <c r="D79" s="5" t="e">
        <f>VLOOKUP(Table26[[#This Row],[Redni broj natjecatelja]],'Popis sudionika'!$A$4:$C$300,3,TRUE)</f>
        <v>#N/A</v>
      </c>
      <c r="E79" s="11"/>
      <c r="F79" s="5"/>
      <c r="G79" s="12"/>
      <c r="H79" s="9">
        <f t="shared" si="12"/>
        <v>0</v>
      </c>
      <c r="I79" s="11"/>
      <c r="J79" s="5"/>
      <c r="K79" s="12"/>
      <c r="L79" s="9">
        <f t="shared" si="13"/>
        <v>0</v>
      </c>
      <c r="M79" s="11"/>
      <c r="N79" s="5"/>
      <c r="O79" s="12"/>
      <c r="P79" s="9">
        <f t="shared" si="14"/>
        <v>0</v>
      </c>
      <c r="Q79" s="11"/>
      <c r="R79" s="5"/>
      <c r="S79" s="12"/>
      <c r="T79" s="9">
        <f t="shared" si="15"/>
        <v>0</v>
      </c>
      <c r="U79" s="11"/>
      <c r="V79" s="5"/>
      <c r="W79" s="12"/>
      <c r="X79" s="9">
        <f t="shared" si="16"/>
        <v>0</v>
      </c>
      <c r="Y79" s="9" t="e">
        <f>(#REF!+#REF!+#REF!)</f>
        <v>#REF!</v>
      </c>
      <c r="Z79" s="9">
        <f t="shared" si="17"/>
        <v>0</v>
      </c>
    </row>
    <row r="80" spans="1:26" x14ac:dyDescent="0.3">
      <c r="A80" s="5"/>
      <c r="B80" s="5"/>
      <c r="C80" s="5" t="e">
        <f>VLOOKUP(Table26[[#This Row],[Redni broj natjecatelja]],'Popis sudionika'!$A$4:$C$300,2,TRUE)</f>
        <v>#N/A</v>
      </c>
      <c r="D80" s="5" t="e">
        <f>VLOOKUP(Table26[[#This Row],[Redni broj natjecatelja]],'Popis sudionika'!$A$4:$C$300,3,TRUE)</f>
        <v>#N/A</v>
      </c>
      <c r="E80" s="11"/>
      <c r="F80" s="5"/>
      <c r="G80" s="12"/>
      <c r="H80" s="9">
        <f t="shared" si="12"/>
        <v>0</v>
      </c>
      <c r="I80" s="11"/>
      <c r="J80" s="5"/>
      <c r="K80" s="12"/>
      <c r="L80" s="9">
        <f t="shared" si="13"/>
        <v>0</v>
      </c>
      <c r="M80" s="11"/>
      <c r="N80" s="5"/>
      <c r="O80" s="12"/>
      <c r="P80" s="9">
        <f t="shared" si="14"/>
        <v>0</v>
      </c>
      <c r="Q80" s="11"/>
      <c r="R80" s="5"/>
      <c r="S80" s="12"/>
      <c r="T80" s="9">
        <f t="shared" si="15"/>
        <v>0</v>
      </c>
      <c r="U80" s="11"/>
      <c r="V80" s="5"/>
      <c r="W80" s="12"/>
      <c r="X80" s="9">
        <f t="shared" si="16"/>
        <v>0</v>
      </c>
      <c r="Y80" s="9" t="e">
        <f>(#REF!+#REF!+#REF!)</f>
        <v>#REF!</v>
      </c>
      <c r="Z80" s="9">
        <f t="shared" si="17"/>
        <v>0</v>
      </c>
    </row>
    <row r="81" spans="1:26" x14ac:dyDescent="0.3">
      <c r="A81" s="5"/>
      <c r="B81" s="5"/>
      <c r="C81" s="5" t="e">
        <f>VLOOKUP(Table26[[#This Row],[Redni broj natjecatelja]],'Popis sudionika'!$A$4:$C$300,2,TRUE)</f>
        <v>#N/A</v>
      </c>
      <c r="D81" s="5" t="e">
        <f>VLOOKUP(Table26[[#This Row],[Redni broj natjecatelja]],'Popis sudionika'!$A$4:$C$300,3,TRUE)</f>
        <v>#N/A</v>
      </c>
      <c r="E81" s="11"/>
      <c r="F81" s="5"/>
      <c r="G81" s="12"/>
      <c r="H81" s="9">
        <f t="shared" si="12"/>
        <v>0</v>
      </c>
      <c r="I81" s="11"/>
      <c r="J81" s="5"/>
      <c r="K81" s="12"/>
      <c r="L81" s="9">
        <f t="shared" si="13"/>
        <v>0</v>
      </c>
      <c r="M81" s="11"/>
      <c r="N81" s="5"/>
      <c r="O81" s="12"/>
      <c r="P81" s="9">
        <f t="shared" si="14"/>
        <v>0</v>
      </c>
      <c r="Q81" s="11"/>
      <c r="R81" s="5"/>
      <c r="S81" s="12"/>
      <c r="T81" s="9">
        <f t="shared" si="15"/>
        <v>0</v>
      </c>
      <c r="U81" s="11"/>
      <c r="V81" s="5"/>
      <c r="W81" s="12"/>
      <c r="X81" s="9">
        <f t="shared" si="16"/>
        <v>0</v>
      </c>
      <c r="Y81" s="9" t="e">
        <f>(#REF!+#REF!+#REF!)</f>
        <v>#REF!</v>
      </c>
      <c r="Z81" s="9">
        <f t="shared" si="17"/>
        <v>0</v>
      </c>
    </row>
    <row r="82" spans="1:26" x14ac:dyDescent="0.3">
      <c r="A82" s="5"/>
      <c r="B82" s="5"/>
      <c r="C82" s="5" t="e">
        <f>VLOOKUP(Table26[[#This Row],[Redni broj natjecatelja]],'Popis sudionika'!$A$4:$C$300,2,TRUE)</f>
        <v>#N/A</v>
      </c>
      <c r="D82" s="5" t="e">
        <f>VLOOKUP(Table26[[#This Row],[Redni broj natjecatelja]],'Popis sudionika'!$A$4:$C$300,3,TRUE)</f>
        <v>#N/A</v>
      </c>
      <c r="E82" s="11"/>
      <c r="F82" s="5"/>
      <c r="G82" s="12"/>
      <c r="H82" s="9">
        <f t="shared" si="12"/>
        <v>0</v>
      </c>
      <c r="I82" s="11"/>
      <c r="J82" s="5"/>
      <c r="K82" s="12"/>
      <c r="L82" s="9">
        <f t="shared" si="13"/>
        <v>0</v>
      </c>
      <c r="M82" s="11"/>
      <c r="N82" s="5"/>
      <c r="O82" s="12"/>
      <c r="P82" s="9">
        <f t="shared" si="14"/>
        <v>0</v>
      </c>
      <c r="Q82" s="11"/>
      <c r="R82" s="5"/>
      <c r="S82" s="12"/>
      <c r="T82" s="9">
        <f t="shared" si="15"/>
        <v>0</v>
      </c>
      <c r="U82" s="11"/>
      <c r="V82" s="5"/>
      <c r="W82" s="12"/>
      <c r="X82" s="9">
        <f t="shared" si="16"/>
        <v>0</v>
      </c>
      <c r="Y82" s="9" t="e">
        <f>(#REF!+#REF!+#REF!)</f>
        <v>#REF!</v>
      </c>
      <c r="Z82" s="9">
        <f t="shared" si="17"/>
        <v>0</v>
      </c>
    </row>
    <row r="83" spans="1:26" x14ac:dyDescent="0.3">
      <c r="A83" s="5"/>
      <c r="B83" s="5"/>
      <c r="C83" s="5" t="e">
        <f>VLOOKUP(Table26[[#This Row],[Redni broj natjecatelja]],'Popis sudionika'!$A$4:$C$300,2,TRUE)</f>
        <v>#N/A</v>
      </c>
      <c r="D83" s="5" t="e">
        <f>VLOOKUP(Table26[[#This Row],[Redni broj natjecatelja]],'Popis sudionika'!$A$4:$C$300,3,TRUE)</f>
        <v>#N/A</v>
      </c>
      <c r="E83" s="11"/>
      <c r="F83" s="5"/>
      <c r="G83" s="12"/>
      <c r="H83" s="9">
        <f t="shared" si="12"/>
        <v>0</v>
      </c>
      <c r="I83" s="11"/>
      <c r="J83" s="5"/>
      <c r="K83" s="12"/>
      <c r="L83" s="9">
        <f t="shared" si="13"/>
        <v>0</v>
      </c>
      <c r="M83" s="11"/>
      <c r="N83" s="5"/>
      <c r="O83" s="12"/>
      <c r="P83" s="9">
        <f t="shared" si="14"/>
        <v>0</v>
      </c>
      <c r="Q83" s="11"/>
      <c r="R83" s="5"/>
      <c r="S83" s="12"/>
      <c r="T83" s="9">
        <f t="shared" si="15"/>
        <v>0</v>
      </c>
      <c r="U83" s="11"/>
      <c r="V83" s="5"/>
      <c r="W83" s="12"/>
      <c r="X83" s="9">
        <f t="shared" si="16"/>
        <v>0</v>
      </c>
      <c r="Y83" s="9" t="e">
        <f>(#REF!+#REF!+#REF!)</f>
        <v>#REF!</v>
      </c>
      <c r="Z83" s="9">
        <f t="shared" si="17"/>
        <v>0</v>
      </c>
    </row>
    <row r="84" spans="1:26" x14ac:dyDescent="0.3">
      <c r="A84" s="5"/>
      <c r="B84" s="5"/>
      <c r="C84" s="5" t="e">
        <f>VLOOKUP(Table26[[#This Row],[Redni broj natjecatelja]],'Popis sudionika'!$A$4:$C$300,2,TRUE)</f>
        <v>#N/A</v>
      </c>
      <c r="D84" s="5" t="e">
        <f>VLOOKUP(Table26[[#This Row],[Redni broj natjecatelja]],'Popis sudionika'!$A$4:$C$300,3,TRUE)</f>
        <v>#N/A</v>
      </c>
      <c r="E84" s="11"/>
      <c r="F84" s="5"/>
      <c r="G84" s="12"/>
      <c r="H84" s="9">
        <f t="shared" si="12"/>
        <v>0</v>
      </c>
      <c r="I84" s="11"/>
      <c r="J84" s="5"/>
      <c r="K84" s="12"/>
      <c r="L84" s="9">
        <f t="shared" si="13"/>
        <v>0</v>
      </c>
      <c r="M84" s="11"/>
      <c r="N84" s="5"/>
      <c r="O84" s="12"/>
      <c r="P84" s="9">
        <f t="shared" si="14"/>
        <v>0</v>
      </c>
      <c r="Q84" s="11"/>
      <c r="R84" s="5"/>
      <c r="S84" s="12"/>
      <c r="T84" s="9">
        <f t="shared" si="15"/>
        <v>0</v>
      </c>
      <c r="U84" s="11"/>
      <c r="V84" s="5"/>
      <c r="W84" s="12"/>
      <c r="X84" s="9">
        <f t="shared" si="16"/>
        <v>0</v>
      </c>
      <c r="Y84" s="9" t="e">
        <f>(#REF!+#REF!+#REF!)</f>
        <v>#REF!</v>
      </c>
      <c r="Z84" s="9">
        <f t="shared" si="17"/>
        <v>0</v>
      </c>
    </row>
    <row r="85" spans="1:26" x14ac:dyDescent="0.3">
      <c r="A85" s="5"/>
      <c r="B85" s="5"/>
      <c r="C85" s="5" t="e">
        <f>VLOOKUP(Table26[[#This Row],[Redni broj natjecatelja]],'Popis sudionika'!$A$4:$C$300,2,TRUE)</f>
        <v>#N/A</v>
      </c>
      <c r="D85" s="5" t="e">
        <f>VLOOKUP(Table26[[#This Row],[Redni broj natjecatelja]],'Popis sudionika'!$A$4:$C$300,3,TRUE)</f>
        <v>#N/A</v>
      </c>
      <c r="E85" s="11"/>
      <c r="F85" s="5"/>
      <c r="G85" s="12"/>
      <c r="H85" s="9">
        <f t="shared" si="12"/>
        <v>0</v>
      </c>
      <c r="I85" s="11"/>
      <c r="J85" s="5"/>
      <c r="K85" s="12"/>
      <c r="L85" s="9">
        <f t="shared" si="13"/>
        <v>0</v>
      </c>
      <c r="M85" s="11"/>
      <c r="N85" s="5"/>
      <c r="O85" s="12"/>
      <c r="P85" s="9">
        <f t="shared" si="14"/>
        <v>0</v>
      </c>
      <c r="Q85" s="11"/>
      <c r="R85" s="5"/>
      <c r="S85" s="12"/>
      <c r="T85" s="9">
        <f t="shared" si="15"/>
        <v>0</v>
      </c>
      <c r="U85" s="11"/>
      <c r="V85" s="5"/>
      <c r="W85" s="12"/>
      <c r="X85" s="9">
        <f t="shared" si="16"/>
        <v>0</v>
      </c>
      <c r="Y85" s="9" t="e">
        <f>(#REF!+#REF!+#REF!)</f>
        <v>#REF!</v>
      </c>
      <c r="Z85" s="9">
        <f t="shared" si="17"/>
        <v>0</v>
      </c>
    </row>
    <row r="86" spans="1:26" x14ac:dyDescent="0.3">
      <c r="A86" s="5"/>
      <c r="B86" s="5"/>
      <c r="C86" s="5" t="e">
        <f>VLOOKUP(Table26[[#This Row],[Redni broj natjecatelja]],'Popis sudionika'!$A$4:$C$300,2,TRUE)</f>
        <v>#N/A</v>
      </c>
      <c r="D86" s="5" t="e">
        <f>VLOOKUP(Table26[[#This Row],[Redni broj natjecatelja]],'Popis sudionika'!$A$4:$C$300,3,TRUE)</f>
        <v>#N/A</v>
      </c>
      <c r="E86" s="11"/>
      <c r="F86" s="5"/>
      <c r="G86" s="12"/>
      <c r="H86" s="9">
        <f t="shared" si="12"/>
        <v>0</v>
      </c>
      <c r="I86" s="11"/>
      <c r="J86" s="5"/>
      <c r="K86" s="12"/>
      <c r="L86" s="9">
        <f t="shared" si="13"/>
        <v>0</v>
      </c>
      <c r="M86" s="11"/>
      <c r="N86" s="5"/>
      <c r="O86" s="12"/>
      <c r="P86" s="9">
        <f t="shared" si="14"/>
        <v>0</v>
      </c>
      <c r="Q86" s="11"/>
      <c r="R86" s="5"/>
      <c r="S86" s="12"/>
      <c r="T86" s="9">
        <f t="shared" si="15"/>
        <v>0</v>
      </c>
      <c r="U86" s="11"/>
      <c r="V86" s="5"/>
      <c r="W86" s="12"/>
      <c r="X86" s="9">
        <f t="shared" si="16"/>
        <v>0</v>
      </c>
      <c r="Y86" s="9" t="e">
        <f>(#REF!+#REF!+#REF!)</f>
        <v>#REF!</v>
      </c>
      <c r="Z86" s="9">
        <f t="shared" si="17"/>
        <v>0</v>
      </c>
    </row>
    <row r="87" spans="1:26" x14ac:dyDescent="0.3">
      <c r="A87" s="5"/>
      <c r="B87" s="5"/>
      <c r="C87" s="5" t="e">
        <f>VLOOKUP(Table26[[#This Row],[Redni broj natjecatelja]],'Popis sudionika'!$A$4:$C$300,2,TRUE)</f>
        <v>#N/A</v>
      </c>
      <c r="D87" s="5" t="e">
        <f>VLOOKUP(Table26[[#This Row],[Redni broj natjecatelja]],'Popis sudionika'!$A$4:$C$300,3,TRUE)</f>
        <v>#N/A</v>
      </c>
      <c r="E87" s="11"/>
      <c r="F87" s="5"/>
      <c r="G87" s="12"/>
      <c r="H87" s="9">
        <f t="shared" si="12"/>
        <v>0</v>
      </c>
      <c r="I87" s="11"/>
      <c r="J87" s="5"/>
      <c r="K87" s="12"/>
      <c r="L87" s="9">
        <f t="shared" si="13"/>
        <v>0</v>
      </c>
      <c r="M87" s="11"/>
      <c r="N87" s="5"/>
      <c r="O87" s="12"/>
      <c r="P87" s="9">
        <f t="shared" si="14"/>
        <v>0</v>
      </c>
      <c r="Q87" s="11"/>
      <c r="R87" s="5"/>
      <c r="S87" s="12"/>
      <c r="T87" s="9">
        <f t="shared" si="15"/>
        <v>0</v>
      </c>
      <c r="U87" s="11"/>
      <c r="V87" s="5"/>
      <c r="W87" s="12"/>
      <c r="X87" s="9">
        <f t="shared" si="16"/>
        <v>0</v>
      </c>
      <c r="Y87" s="9" t="e">
        <f>(#REF!+#REF!+#REF!)</f>
        <v>#REF!</v>
      </c>
      <c r="Z87" s="9">
        <f t="shared" si="17"/>
        <v>0</v>
      </c>
    </row>
    <row r="88" spans="1:26" x14ac:dyDescent="0.3">
      <c r="A88" s="5"/>
      <c r="B88" s="5"/>
      <c r="C88" s="5" t="e">
        <f>VLOOKUP(Table26[[#This Row],[Redni broj natjecatelja]],'Popis sudionika'!$A$4:$C$300,2,TRUE)</f>
        <v>#N/A</v>
      </c>
      <c r="D88" s="5" t="e">
        <f>VLOOKUP(Table26[[#This Row],[Redni broj natjecatelja]],'Popis sudionika'!$A$4:$C$300,3,TRUE)</f>
        <v>#N/A</v>
      </c>
      <c r="E88" s="11"/>
      <c r="F88" s="5"/>
      <c r="G88" s="12"/>
      <c r="H88" s="9">
        <f t="shared" si="12"/>
        <v>0</v>
      </c>
      <c r="I88" s="11"/>
      <c r="J88" s="5"/>
      <c r="K88" s="12"/>
      <c r="L88" s="9">
        <f t="shared" si="13"/>
        <v>0</v>
      </c>
      <c r="M88" s="11"/>
      <c r="N88" s="5"/>
      <c r="O88" s="12"/>
      <c r="P88" s="9">
        <f t="shared" si="14"/>
        <v>0</v>
      </c>
      <c r="Q88" s="11"/>
      <c r="R88" s="5"/>
      <c r="S88" s="12"/>
      <c r="T88" s="9">
        <f t="shared" si="15"/>
        <v>0</v>
      </c>
      <c r="U88" s="11"/>
      <c r="V88" s="5"/>
      <c r="W88" s="12"/>
      <c r="X88" s="9">
        <f t="shared" si="16"/>
        <v>0</v>
      </c>
      <c r="Y88" s="9" t="e">
        <f>(#REF!+#REF!+#REF!)</f>
        <v>#REF!</v>
      </c>
      <c r="Z88" s="9">
        <f t="shared" si="17"/>
        <v>0</v>
      </c>
    </row>
    <row r="89" spans="1:26" x14ac:dyDescent="0.3">
      <c r="A89" s="5"/>
      <c r="B89" s="5"/>
      <c r="C89" s="5" t="e">
        <f>VLOOKUP(Table26[[#This Row],[Redni broj natjecatelja]],'Popis sudionika'!$A$4:$C$300,2,TRUE)</f>
        <v>#N/A</v>
      </c>
      <c r="D89" s="5" t="e">
        <f>VLOOKUP(Table26[[#This Row],[Redni broj natjecatelja]],'Popis sudionika'!$A$4:$C$300,3,TRUE)</f>
        <v>#N/A</v>
      </c>
      <c r="E89" s="11"/>
      <c r="F89" s="5"/>
      <c r="G89" s="12"/>
      <c r="H89" s="9">
        <f t="shared" si="12"/>
        <v>0</v>
      </c>
      <c r="I89" s="11"/>
      <c r="J89" s="5"/>
      <c r="K89" s="12"/>
      <c r="L89" s="9">
        <f t="shared" si="13"/>
        <v>0</v>
      </c>
      <c r="M89" s="11"/>
      <c r="N89" s="5"/>
      <c r="O89" s="12"/>
      <c r="P89" s="9">
        <f t="shared" si="14"/>
        <v>0</v>
      </c>
      <c r="Q89" s="11"/>
      <c r="R89" s="5"/>
      <c r="S89" s="12"/>
      <c r="T89" s="9">
        <f t="shared" si="15"/>
        <v>0</v>
      </c>
      <c r="U89" s="11"/>
      <c r="V89" s="5"/>
      <c r="W89" s="12"/>
      <c r="X89" s="9">
        <f t="shared" si="16"/>
        <v>0</v>
      </c>
      <c r="Y89" s="9" t="e">
        <f>(#REF!+#REF!+#REF!)</f>
        <v>#REF!</v>
      </c>
      <c r="Z89" s="9">
        <f t="shared" si="17"/>
        <v>0</v>
      </c>
    </row>
    <row r="90" spans="1:26" x14ac:dyDescent="0.3">
      <c r="A90" s="5"/>
      <c r="B90" s="5"/>
      <c r="C90" s="5" t="e">
        <f>VLOOKUP(Table26[[#This Row],[Redni broj natjecatelja]],'Popis sudionika'!$A$4:$C$300,2,TRUE)</f>
        <v>#N/A</v>
      </c>
      <c r="D90" s="5" t="e">
        <f>VLOOKUP(Table26[[#This Row],[Redni broj natjecatelja]],'Popis sudionika'!$A$4:$C$300,3,TRUE)</f>
        <v>#N/A</v>
      </c>
      <c r="E90" s="11"/>
      <c r="F90" s="5"/>
      <c r="G90" s="12"/>
      <c r="H90" s="9">
        <f t="shared" si="12"/>
        <v>0</v>
      </c>
      <c r="I90" s="11"/>
      <c r="J90" s="5"/>
      <c r="K90" s="12"/>
      <c r="L90" s="9">
        <f t="shared" si="13"/>
        <v>0</v>
      </c>
      <c r="M90" s="11"/>
      <c r="N90" s="5"/>
      <c r="O90" s="12"/>
      <c r="P90" s="9">
        <f t="shared" si="14"/>
        <v>0</v>
      </c>
      <c r="Q90" s="11"/>
      <c r="R90" s="5"/>
      <c r="S90" s="12"/>
      <c r="T90" s="9">
        <f t="shared" si="15"/>
        <v>0</v>
      </c>
      <c r="U90" s="11"/>
      <c r="V90" s="5"/>
      <c r="W90" s="12"/>
      <c r="X90" s="9">
        <f t="shared" si="16"/>
        <v>0</v>
      </c>
      <c r="Y90" s="9" t="e">
        <f>(#REF!+#REF!+#REF!)</f>
        <v>#REF!</v>
      </c>
      <c r="Z90" s="9">
        <f t="shared" si="17"/>
        <v>0</v>
      </c>
    </row>
    <row r="91" spans="1:26" x14ac:dyDescent="0.3">
      <c r="A91" s="5"/>
      <c r="B91" s="5"/>
      <c r="C91" s="5" t="e">
        <f>VLOOKUP(Table26[[#This Row],[Redni broj natjecatelja]],'Popis sudionika'!$A$4:$C$300,2,TRUE)</f>
        <v>#N/A</v>
      </c>
      <c r="D91" s="5" t="e">
        <f>VLOOKUP(Table26[[#This Row],[Redni broj natjecatelja]],'Popis sudionika'!$A$4:$C$300,3,TRUE)</f>
        <v>#N/A</v>
      </c>
      <c r="E91" s="11"/>
      <c r="F91" s="5"/>
      <c r="G91" s="12"/>
      <c r="H91" s="9">
        <f t="shared" si="12"/>
        <v>0</v>
      </c>
      <c r="I91" s="11"/>
      <c r="J91" s="5"/>
      <c r="K91" s="12"/>
      <c r="L91" s="9">
        <f t="shared" si="13"/>
        <v>0</v>
      </c>
      <c r="M91" s="11"/>
      <c r="N91" s="5"/>
      <c r="O91" s="12"/>
      <c r="P91" s="9">
        <f t="shared" si="14"/>
        <v>0</v>
      </c>
      <c r="Q91" s="11"/>
      <c r="R91" s="5"/>
      <c r="S91" s="12"/>
      <c r="T91" s="9">
        <f t="shared" si="15"/>
        <v>0</v>
      </c>
      <c r="U91" s="11"/>
      <c r="V91" s="5"/>
      <c r="W91" s="12"/>
      <c r="X91" s="9">
        <f t="shared" si="16"/>
        <v>0</v>
      </c>
      <c r="Y91" s="9" t="e">
        <f>(#REF!+#REF!+#REF!)</f>
        <v>#REF!</v>
      </c>
      <c r="Z91" s="9">
        <f t="shared" si="17"/>
        <v>0</v>
      </c>
    </row>
    <row r="92" spans="1:26" x14ac:dyDescent="0.3">
      <c r="A92" s="5"/>
      <c r="B92" s="5"/>
      <c r="C92" s="5" t="e">
        <f>VLOOKUP(Table26[[#This Row],[Redni broj natjecatelja]],'Popis sudionika'!$A$4:$C$300,2,TRUE)</f>
        <v>#N/A</v>
      </c>
      <c r="D92" s="5" t="e">
        <f>VLOOKUP(Table26[[#This Row],[Redni broj natjecatelja]],'Popis sudionika'!$A$4:$C$300,3,TRUE)</f>
        <v>#N/A</v>
      </c>
      <c r="E92" s="11"/>
      <c r="F92" s="5"/>
      <c r="G92" s="12"/>
      <c r="H92" s="9">
        <f t="shared" si="12"/>
        <v>0</v>
      </c>
      <c r="I92" s="11"/>
      <c r="J92" s="5"/>
      <c r="K92" s="12"/>
      <c r="L92" s="9">
        <f t="shared" si="13"/>
        <v>0</v>
      </c>
      <c r="M92" s="11"/>
      <c r="N92" s="5"/>
      <c r="O92" s="12"/>
      <c r="P92" s="9">
        <f t="shared" si="14"/>
        <v>0</v>
      </c>
      <c r="Q92" s="11"/>
      <c r="R92" s="5"/>
      <c r="S92" s="12"/>
      <c r="T92" s="9">
        <f t="shared" si="15"/>
        <v>0</v>
      </c>
      <c r="U92" s="11"/>
      <c r="V92" s="5"/>
      <c r="W92" s="12"/>
      <c r="X92" s="9">
        <f t="shared" si="16"/>
        <v>0</v>
      </c>
      <c r="Y92" s="9" t="e">
        <f>(#REF!+#REF!+#REF!)</f>
        <v>#REF!</v>
      </c>
      <c r="Z92" s="9">
        <f t="shared" si="17"/>
        <v>0</v>
      </c>
    </row>
    <row r="93" spans="1:26" x14ac:dyDescent="0.3">
      <c r="A93" s="5"/>
      <c r="B93" s="5"/>
      <c r="C93" s="5" t="e">
        <f>VLOOKUP(Table26[[#This Row],[Redni broj natjecatelja]],'Popis sudionika'!$A$4:$C$300,2,TRUE)</f>
        <v>#N/A</v>
      </c>
      <c r="D93" s="5" t="e">
        <f>VLOOKUP(Table26[[#This Row],[Redni broj natjecatelja]],'Popis sudionika'!$A$4:$C$300,3,TRUE)</f>
        <v>#N/A</v>
      </c>
      <c r="E93" s="11"/>
      <c r="F93" s="5"/>
      <c r="G93" s="12"/>
      <c r="H93" s="9">
        <f t="shared" si="12"/>
        <v>0</v>
      </c>
      <c r="I93" s="11"/>
      <c r="J93" s="5"/>
      <c r="K93" s="12"/>
      <c r="L93" s="9">
        <f t="shared" si="13"/>
        <v>0</v>
      </c>
      <c r="M93" s="11"/>
      <c r="N93" s="5"/>
      <c r="O93" s="12"/>
      <c r="P93" s="9">
        <f t="shared" si="14"/>
        <v>0</v>
      </c>
      <c r="Q93" s="11"/>
      <c r="R93" s="5"/>
      <c r="S93" s="12"/>
      <c r="T93" s="9">
        <f t="shared" si="15"/>
        <v>0</v>
      </c>
      <c r="U93" s="11"/>
      <c r="V93" s="5"/>
      <c r="W93" s="12"/>
      <c r="X93" s="9">
        <f t="shared" si="16"/>
        <v>0</v>
      </c>
      <c r="Y93" s="9" t="e">
        <f>(#REF!+#REF!+#REF!)</f>
        <v>#REF!</v>
      </c>
      <c r="Z93" s="9">
        <f t="shared" si="17"/>
        <v>0</v>
      </c>
    </row>
    <row r="94" spans="1:26" x14ac:dyDescent="0.3">
      <c r="A94" s="5"/>
      <c r="B94" s="5"/>
      <c r="C94" s="5" t="e">
        <f>VLOOKUP(Table26[[#This Row],[Redni broj natjecatelja]],'Popis sudionika'!$A$4:$C$300,2,TRUE)</f>
        <v>#N/A</v>
      </c>
      <c r="D94" s="5" t="e">
        <f>VLOOKUP(Table26[[#This Row],[Redni broj natjecatelja]],'Popis sudionika'!$A$4:$C$300,3,TRUE)</f>
        <v>#N/A</v>
      </c>
      <c r="E94" s="11"/>
      <c r="F94" s="5"/>
      <c r="G94" s="12"/>
      <c r="H94" s="9">
        <f t="shared" si="12"/>
        <v>0</v>
      </c>
      <c r="I94" s="11"/>
      <c r="J94" s="5"/>
      <c r="K94" s="12"/>
      <c r="L94" s="9">
        <f t="shared" si="13"/>
        <v>0</v>
      </c>
      <c r="M94" s="11"/>
      <c r="N94" s="5"/>
      <c r="O94" s="12"/>
      <c r="P94" s="9">
        <f t="shared" si="14"/>
        <v>0</v>
      </c>
      <c r="Q94" s="11"/>
      <c r="R94" s="5"/>
      <c r="S94" s="12"/>
      <c r="T94" s="9">
        <f t="shared" si="15"/>
        <v>0</v>
      </c>
      <c r="U94" s="11"/>
      <c r="V94" s="5"/>
      <c r="W94" s="12"/>
      <c r="X94" s="9">
        <f t="shared" si="16"/>
        <v>0</v>
      </c>
      <c r="Y94" s="9" t="e">
        <f>(#REF!+#REF!+#REF!)</f>
        <v>#REF!</v>
      </c>
      <c r="Z94" s="9">
        <f t="shared" si="17"/>
        <v>0</v>
      </c>
    </row>
    <row r="95" spans="1:26" x14ac:dyDescent="0.3">
      <c r="A95" s="5"/>
      <c r="B95" s="5"/>
      <c r="C95" s="5" t="e">
        <f>VLOOKUP(Table26[[#This Row],[Redni broj natjecatelja]],'Popis sudionika'!$A$4:$C$300,2,TRUE)</f>
        <v>#N/A</v>
      </c>
      <c r="D95" s="5" t="e">
        <f>VLOOKUP(Table26[[#This Row],[Redni broj natjecatelja]],'Popis sudionika'!$A$4:$C$300,3,TRUE)</f>
        <v>#N/A</v>
      </c>
      <c r="E95" s="11"/>
      <c r="F95" s="5"/>
      <c r="G95" s="12"/>
      <c r="H95" s="9">
        <f t="shared" si="12"/>
        <v>0</v>
      </c>
      <c r="I95" s="11"/>
      <c r="J95" s="5"/>
      <c r="K95" s="12"/>
      <c r="L95" s="9">
        <f t="shared" si="13"/>
        <v>0</v>
      </c>
      <c r="M95" s="11"/>
      <c r="N95" s="5"/>
      <c r="O95" s="12"/>
      <c r="P95" s="9">
        <f t="shared" si="14"/>
        <v>0</v>
      </c>
      <c r="Q95" s="11"/>
      <c r="R95" s="5"/>
      <c r="S95" s="12"/>
      <c r="T95" s="9">
        <f t="shared" si="15"/>
        <v>0</v>
      </c>
      <c r="U95" s="11"/>
      <c r="V95" s="5"/>
      <c r="W95" s="12"/>
      <c r="X95" s="9">
        <f t="shared" si="16"/>
        <v>0</v>
      </c>
      <c r="Y95" s="9" t="e">
        <f>(#REF!+#REF!+#REF!)</f>
        <v>#REF!</v>
      </c>
      <c r="Z95" s="9">
        <f t="shared" si="17"/>
        <v>0</v>
      </c>
    </row>
    <row r="96" spans="1:26" x14ac:dyDescent="0.3">
      <c r="A96" s="5"/>
      <c r="B96" s="5"/>
      <c r="C96" s="5" t="e">
        <f>VLOOKUP(Table26[[#This Row],[Redni broj natjecatelja]],'Popis sudionika'!$A$4:$C$300,2,TRUE)</f>
        <v>#N/A</v>
      </c>
      <c r="D96" s="5" t="e">
        <f>VLOOKUP(Table26[[#This Row],[Redni broj natjecatelja]],'Popis sudionika'!$A$4:$C$300,3,TRUE)</f>
        <v>#N/A</v>
      </c>
      <c r="E96" s="11"/>
      <c r="F96" s="5"/>
      <c r="G96" s="12"/>
      <c r="H96" s="9">
        <f t="shared" si="12"/>
        <v>0</v>
      </c>
      <c r="I96" s="11"/>
      <c r="J96" s="5"/>
      <c r="K96" s="12"/>
      <c r="L96" s="9">
        <f t="shared" si="13"/>
        <v>0</v>
      </c>
      <c r="M96" s="11"/>
      <c r="N96" s="5"/>
      <c r="O96" s="12"/>
      <c r="P96" s="9">
        <f t="shared" si="14"/>
        <v>0</v>
      </c>
      <c r="Q96" s="11"/>
      <c r="R96" s="5"/>
      <c r="S96" s="12"/>
      <c r="T96" s="9">
        <f t="shared" si="15"/>
        <v>0</v>
      </c>
      <c r="U96" s="11"/>
      <c r="V96" s="5"/>
      <c r="W96" s="12"/>
      <c r="X96" s="9">
        <f t="shared" si="16"/>
        <v>0</v>
      </c>
      <c r="Y96" s="9" t="e">
        <f>(#REF!+#REF!+#REF!)</f>
        <v>#REF!</v>
      </c>
      <c r="Z96" s="9">
        <f t="shared" si="17"/>
        <v>0</v>
      </c>
    </row>
    <row r="97" spans="1:26" x14ac:dyDescent="0.3">
      <c r="A97" s="5"/>
      <c r="B97" s="5"/>
      <c r="C97" s="5" t="e">
        <f>VLOOKUP(Table26[[#This Row],[Redni broj natjecatelja]],'Popis sudionika'!$A$4:$C$300,2,TRUE)</f>
        <v>#N/A</v>
      </c>
      <c r="D97" s="5" t="e">
        <f>VLOOKUP(Table26[[#This Row],[Redni broj natjecatelja]],'Popis sudionika'!$A$4:$C$300,3,TRUE)</f>
        <v>#N/A</v>
      </c>
      <c r="E97" s="11"/>
      <c r="F97" s="5"/>
      <c r="G97" s="12"/>
      <c r="H97" s="9">
        <f t="shared" si="12"/>
        <v>0</v>
      </c>
      <c r="I97" s="11"/>
      <c r="J97" s="5"/>
      <c r="K97" s="12"/>
      <c r="L97" s="9">
        <f t="shared" si="13"/>
        <v>0</v>
      </c>
      <c r="M97" s="11"/>
      <c r="N97" s="5"/>
      <c r="O97" s="12"/>
      <c r="P97" s="9">
        <f t="shared" si="14"/>
        <v>0</v>
      </c>
      <c r="Q97" s="11"/>
      <c r="R97" s="5"/>
      <c r="S97" s="12"/>
      <c r="T97" s="9">
        <f t="shared" si="15"/>
        <v>0</v>
      </c>
      <c r="U97" s="11"/>
      <c r="V97" s="5"/>
      <c r="W97" s="12"/>
      <c r="X97" s="9">
        <f t="shared" si="16"/>
        <v>0</v>
      </c>
      <c r="Y97" s="9" t="e">
        <f>(#REF!+#REF!+#REF!)</f>
        <v>#REF!</v>
      </c>
      <c r="Z97" s="9">
        <f t="shared" si="17"/>
        <v>0</v>
      </c>
    </row>
    <row r="98" spans="1:26" x14ac:dyDescent="0.3">
      <c r="A98" s="5"/>
      <c r="B98" s="5"/>
      <c r="C98" s="5" t="e">
        <f>VLOOKUP(Table26[[#This Row],[Redni broj natjecatelja]],'Popis sudionika'!$A$4:$C$300,2,TRUE)</f>
        <v>#N/A</v>
      </c>
      <c r="D98" s="5" t="e">
        <f>VLOOKUP(Table26[[#This Row],[Redni broj natjecatelja]],'Popis sudionika'!$A$4:$C$300,3,TRUE)</f>
        <v>#N/A</v>
      </c>
      <c r="E98" s="11"/>
      <c r="F98" s="5"/>
      <c r="G98" s="12"/>
      <c r="H98" s="9">
        <f t="shared" si="12"/>
        <v>0</v>
      </c>
      <c r="I98" s="11"/>
      <c r="J98" s="5"/>
      <c r="K98" s="12"/>
      <c r="L98" s="9">
        <f t="shared" si="13"/>
        <v>0</v>
      </c>
      <c r="M98" s="11"/>
      <c r="N98" s="5"/>
      <c r="O98" s="12"/>
      <c r="P98" s="9">
        <f t="shared" si="14"/>
        <v>0</v>
      </c>
      <c r="Q98" s="11"/>
      <c r="R98" s="5"/>
      <c r="S98" s="12"/>
      <c r="T98" s="9">
        <f t="shared" si="15"/>
        <v>0</v>
      </c>
      <c r="U98" s="11"/>
      <c r="V98" s="5"/>
      <c r="W98" s="12"/>
      <c r="X98" s="9">
        <f t="shared" si="16"/>
        <v>0</v>
      </c>
      <c r="Y98" s="9" t="e">
        <f>(#REF!+#REF!+#REF!)</f>
        <v>#REF!</v>
      </c>
      <c r="Z98" s="9">
        <f t="shared" si="17"/>
        <v>0</v>
      </c>
    </row>
    <row r="99" spans="1:26" x14ac:dyDescent="0.3">
      <c r="A99" s="5"/>
      <c r="B99" s="5"/>
      <c r="C99" s="5" t="e">
        <f>VLOOKUP(Table26[[#This Row],[Redni broj natjecatelja]],'Popis sudionika'!$A$4:$C$300,2,TRUE)</f>
        <v>#N/A</v>
      </c>
      <c r="D99" s="5" t="e">
        <f>VLOOKUP(Table26[[#This Row],[Redni broj natjecatelja]],'Popis sudionika'!$A$4:$C$300,3,TRUE)</f>
        <v>#N/A</v>
      </c>
      <c r="E99" s="11"/>
      <c r="F99" s="5"/>
      <c r="G99" s="12"/>
      <c r="H99" s="9">
        <f t="shared" si="12"/>
        <v>0</v>
      </c>
      <c r="I99" s="11"/>
      <c r="J99" s="5"/>
      <c r="K99" s="12"/>
      <c r="L99" s="9">
        <f t="shared" si="13"/>
        <v>0</v>
      </c>
      <c r="M99" s="11"/>
      <c r="N99" s="5"/>
      <c r="O99" s="12"/>
      <c r="P99" s="9">
        <f t="shared" si="14"/>
        <v>0</v>
      </c>
      <c r="Q99" s="11"/>
      <c r="R99" s="5"/>
      <c r="S99" s="12"/>
      <c r="T99" s="9">
        <f t="shared" si="15"/>
        <v>0</v>
      </c>
      <c r="U99" s="11"/>
      <c r="V99" s="5"/>
      <c r="W99" s="12"/>
      <c r="X99" s="9">
        <f t="shared" si="16"/>
        <v>0</v>
      </c>
      <c r="Y99" s="9" t="e">
        <f>(#REF!+#REF!+#REF!)</f>
        <v>#REF!</v>
      </c>
      <c r="Z99" s="9">
        <f t="shared" si="17"/>
        <v>0</v>
      </c>
    </row>
    <row r="100" spans="1:26" x14ac:dyDescent="0.3">
      <c r="A100" s="5"/>
      <c r="B100" s="5"/>
      <c r="C100" s="5" t="e">
        <f>VLOOKUP(Table26[[#This Row],[Redni broj natjecatelja]],'Popis sudionika'!$A$4:$C$300,2,TRUE)</f>
        <v>#N/A</v>
      </c>
      <c r="D100" s="5" t="e">
        <f>VLOOKUP(Table26[[#This Row],[Redni broj natjecatelja]],'Popis sudionika'!$A$4:$C$300,3,TRUE)</f>
        <v>#N/A</v>
      </c>
      <c r="E100" s="11"/>
      <c r="F100" s="5"/>
      <c r="G100" s="12"/>
      <c r="H100" s="9">
        <f t="shared" ref="H100:H131" si="18">(E100+F100+G100)</f>
        <v>0</v>
      </c>
      <c r="I100" s="11"/>
      <c r="J100" s="5"/>
      <c r="K100" s="12"/>
      <c r="L100" s="9">
        <f t="shared" ref="L100:L131" si="19">(I100+J100+K100)</f>
        <v>0</v>
      </c>
      <c r="M100" s="11"/>
      <c r="N100" s="5"/>
      <c r="O100" s="12"/>
      <c r="P100" s="9">
        <f t="shared" ref="P100:P131" si="20">(M100+N100+O100)</f>
        <v>0</v>
      </c>
      <c r="Q100" s="11"/>
      <c r="R100" s="5"/>
      <c r="S100" s="12"/>
      <c r="T100" s="9">
        <f t="shared" ref="T100:T131" si="21">(Q100+R100+S100)</f>
        <v>0</v>
      </c>
      <c r="U100" s="11"/>
      <c r="V100" s="5"/>
      <c r="W100" s="12"/>
      <c r="X100" s="9">
        <f t="shared" ref="X100:X131" si="22">(U100+V100+W100)</f>
        <v>0</v>
      </c>
      <c r="Y100" s="9" t="e">
        <f>(#REF!+#REF!+#REF!)</f>
        <v>#REF!</v>
      </c>
      <c r="Z100" s="9">
        <f t="shared" ref="Z100:Z131" si="23">(H100+L100+P100+T100+X100)/5</f>
        <v>0</v>
      </c>
    </row>
    <row r="101" spans="1:26" x14ac:dyDescent="0.3">
      <c r="A101" s="5"/>
      <c r="B101" s="5"/>
      <c r="C101" s="5" t="e">
        <f>VLOOKUP(Table26[[#This Row],[Redni broj natjecatelja]],'Popis sudionika'!$A$4:$C$300,2,TRUE)</f>
        <v>#N/A</v>
      </c>
      <c r="D101" s="5" t="e">
        <f>VLOOKUP(Table26[[#This Row],[Redni broj natjecatelja]],'Popis sudionika'!$A$4:$C$300,3,TRUE)</f>
        <v>#N/A</v>
      </c>
      <c r="E101" s="11"/>
      <c r="F101" s="5"/>
      <c r="G101" s="12"/>
      <c r="H101" s="9">
        <f t="shared" si="18"/>
        <v>0</v>
      </c>
      <c r="I101" s="11"/>
      <c r="J101" s="5"/>
      <c r="K101" s="12"/>
      <c r="L101" s="9">
        <f t="shared" si="19"/>
        <v>0</v>
      </c>
      <c r="M101" s="11"/>
      <c r="N101" s="5"/>
      <c r="O101" s="12"/>
      <c r="P101" s="9">
        <f t="shared" si="20"/>
        <v>0</v>
      </c>
      <c r="Q101" s="11"/>
      <c r="R101" s="5"/>
      <c r="S101" s="12"/>
      <c r="T101" s="9">
        <f t="shared" si="21"/>
        <v>0</v>
      </c>
      <c r="U101" s="11"/>
      <c r="V101" s="5"/>
      <c r="W101" s="12"/>
      <c r="X101" s="9">
        <f t="shared" si="22"/>
        <v>0</v>
      </c>
      <c r="Y101" s="9" t="e">
        <f>(#REF!+#REF!+#REF!)</f>
        <v>#REF!</v>
      </c>
      <c r="Z101" s="9">
        <f t="shared" si="23"/>
        <v>0</v>
      </c>
    </row>
    <row r="102" spans="1:26" x14ac:dyDescent="0.3">
      <c r="A102" s="5"/>
      <c r="B102" s="5"/>
      <c r="C102" s="5" t="e">
        <f>VLOOKUP(Table26[[#This Row],[Redni broj natjecatelja]],'Popis sudionika'!$A$4:$C$300,2,TRUE)</f>
        <v>#N/A</v>
      </c>
      <c r="D102" s="5" t="e">
        <f>VLOOKUP(Table26[[#This Row],[Redni broj natjecatelja]],'Popis sudionika'!$A$4:$C$300,3,TRUE)</f>
        <v>#N/A</v>
      </c>
      <c r="E102" s="11"/>
      <c r="F102" s="5"/>
      <c r="G102" s="12"/>
      <c r="H102" s="9">
        <f t="shared" si="18"/>
        <v>0</v>
      </c>
      <c r="I102" s="11"/>
      <c r="J102" s="5"/>
      <c r="K102" s="12"/>
      <c r="L102" s="9">
        <f t="shared" si="19"/>
        <v>0</v>
      </c>
      <c r="M102" s="11"/>
      <c r="N102" s="5"/>
      <c r="O102" s="12"/>
      <c r="P102" s="9">
        <f t="shared" si="20"/>
        <v>0</v>
      </c>
      <c r="Q102" s="11"/>
      <c r="R102" s="5"/>
      <c r="S102" s="12"/>
      <c r="T102" s="9">
        <f t="shared" si="21"/>
        <v>0</v>
      </c>
      <c r="U102" s="11"/>
      <c r="V102" s="5"/>
      <c r="W102" s="12"/>
      <c r="X102" s="9">
        <f t="shared" si="22"/>
        <v>0</v>
      </c>
      <c r="Y102" s="9" t="e">
        <f>(#REF!+#REF!+#REF!)</f>
        <v>#REF!</v>
      </c>
      <c r="Z102" s="9">
        <f t="shared" si="23"/>
        <v>0</v>
      </c>
    </row>
    <row r="103" spans="1:26" x14ac:dyDescent="0.3">
      <c r="A103" s="5"/>
      <c r="B103" s="5"/>
      <c r="C103" s="5" t="e">
        <f>VLOOKUP(Table26[[#This Row],[Redni broj natjecatelja]],'Popis sudionika'!$A$4:$C$300,2,TRUE)</f>
        <v>#N/A</v>
      </c>
      <c r="D103" s="5" t="e">
        <f>VLOOKUP(Table26[[#This Row],[Redni broj natjecatelja]],'Popis sudionika'!$A$4:$C$300,3,TRUE)</f>
        <v>#N/A</v>
      </c>
      <c r="E103" s="11"/>
      <c r="F103" s="5"/>
      <c r="G103" s="12"/>
      <c r="H103" s="9">
        <f t="shared" si="18"/>
        <v>0</v>
      </c>
      <c r="I103" s="11"/>
      <c r="J103" s="5"/>
      <c r="K103" s="12"/>
      <c r="L103" s="9">
        <f t="shared" si="19"/>
        <v>0</v>
      </c>
      <c r="M103" s="11"/>
      <c r="N103" s="5"/>
      <c r="O103" s="12"/>
      <c r="P103" s="9">
        <f t="shared" si="20"/>
        <v>0</v>
      </c>
      <c r="Q103" s="11"/>
      <c r="R103" s="5"/>
      <c r="S103" s="12"/>
      <c r="T103" s="9">
        <f t="shared" si="21"/>
        <v>0</v>
      </c>
      <c r="U103" s="11"/>
      <c r="V103" s="5"/>
      <c r="W103" s="12"/>
      <c r="X103" s="9">
        <f t="shared" si="22"/>
        <v>0</v>
      </c>
      <c r="Y103" s="9" t="e">
        <f>(#REF!+#REF!+#REF!)</f>
        <v>#REF!</v>
      </c>
      <c r="Z103" s="9">
        <f t="shared" si="23"/>
        <v>0</v>
      </c>
    </row>
    <row r="104" spans="1:26" x14ac:dyDescent="0.3">
      <c r="A104" s="5"/>
      <c r="B104" s="5"/>
      <c r="C104" s="5" t="e">
        <f>VLOOKUP(Table26[[#This Row],[Redni broj natjecatelja]],'Popis sudionika'!$A$4:$C$300,2,TRUE)</f>
        <v>#N/A</v>
      </c>
      <c r="D104" s="5" t="e">
        <f>VLOOKUP(Table26[[#This Row],[Redni broj natjecatelja]],'Popis sudionika'!$A$4:$C$300,3,TRUE)</f>
        <v>#N/A</v>
      </c>
      <c r="E104" s="11"/>
      <c r="F104" s="5"/>
      <c r="G104" s="12"/>
      <c r="H104" s="9">
        <f t="shared" si="18"/>
        <v>0</v>
      </c>
      <c r="I104" s="11"/>
      <c r="J104" s="5"/>
      <c r="K104" s="12"/>
      <c r="L104" s="9">
        <f t="shared" si="19"/>
        <v>0</v>
      </c>
      <c r="M104" s="11"/>
      <c r="N104" s="5"/>
      <c r="O104" s="12"/>
      <c r="P104" s="9">
        <f t="shared" si="20"/>
        <v>0</v>
      </c>
      <c r="Q104" s="11"/>
      <c r="R104" s="5"/>
      <c r="S104" s="12"/>
      <c r="T104" s="9">
        <f t="shared" si="21"/>
        <v>0</v>
      </c>
      <c r="U104" s="11"/>
      <c r="V104" s="5"/>
      <c r="W104" s="12"/>
      <c r="X104" s="9">
        <f t="shared" si="22"/>
        <v>0</v>
      </c>
      <c r="Y104" s="9" t="e">
        <f>(#REF!+#REF!+#REF!)</f>
        <v>#REF!</v>
      </c>
      <c r="Z104" s="9">
        <f t="shared" si="23"/>
        <v>0</v>
      </c>
    </row>
    <row r="105" spans="1:26" x14ac:dyDescent="0.3">
      <c r="A105" s="5"/>
      <c r="B105" s="5"/>
      <c r="C105" s="5" t="e">
        <f>VLOOKUP(Table26[[#This Row],[Redni broj natjecatelja]],'Popis sudionika'!$A$4:$C$300,2,TRUE)</f>
        <v>#N/A</v>
      </c>
      <c r="D105" s="5" t="e">
        <f>VLOOKUP(Table26[[#This Row],[Redni broj natjecatelja]],'Popis sudionika'!$A$4:$C$300,3,TRUE)</f>
        <v>#N/A</v>
      </c>
      <c r="E105" s="11"/>
      <c r="F105" s="5"/>
      <c r="G105" s="12"/>
      <c r="H105" s="9">
        <f t="shared" si="18"/>
        <v>0</v>
      </c>
      <c r="I105" s="11"/>
      <c r="J105" s="5"/>
      <c r="K105" s="12"/>
      <c r="L105" s="9">
        <f t="shared" si="19"/>
        <v>0</v>
      </c>
      <c r="M105" s="11"/>
      <c r="N105" s="5"/>
      <c r="O105" s="12"/>
      <c r="P105" s="9">
        <f t="shared" si="20"/>
        <v>0</v>
      </c>
      <c r="Q105" s="11"/>
      <c r="R105" s="5"/>
      <c r="S105" s="12"/>
      <c r="T105" s="9">
        <f t="shared" si="21"/>
        <v>0</v>
      </c>
      <c r="U105" s="11"/>
      <c r="V105" s="5"/>
      <c r="W105" s="12"/>
      <c r="X105" s="9">
        <f t="shared" si="22"/>
        <v>0</v>
      </c>
      <c r="Y105" s="9" t="e">
        <f>(#REF!+#REF!+#REF!)</f>
        <v>#REF!</v>
      </c>
      <c r="Z105" s="9">
        <f t="shared" si="23"/>
        <v>0</v>
      </c>
    </row>
    <row r="106" spans="1:26" x14ac:dyDescent="0.3">
      <c r="A106" s="5"/>
      <c r="B106" s="5"/>
      <c r="C106" s="5" t="e">
        <f>VLOOKUP(Table26[[#This Row],[Redni broj natjecatelja]],'Popis sudionika'!$A$4:$C$300,2,TRUE)</f>
        <v>#N/A</v>
      </c>
      <c r="D106" s="5" t="e">
        <f>VLOOKUP(Table26[[#This Row],[Redni broj natjecatelja]],'Popis sudionika'!$A$4:$C$300,3,TRUE)</f>
        <v>#N/A</v>
      </c>
      <c r="E106" s="11"/>
      <c r="F106" s="5"/>
      <c r="G106" s="12"/>
      <c r="H106" s="9">
        <f t="shared" si="18"/>
        <v>0</v>
      </c>
      <c r="I106" s="11"/>
      <c r="J106" s="5"/>
      <c r="K106" s="12"/>
      <c r="L106" s="9">
        <f t="shared" si="19"/>
        <v>0</v>
      </c>
      <c r="M106" s="11"/>
      <c r="N106" s="5"/>
      <c r="O106" s="12"/>
      <c r="P106" s="9">
        <f t="shared" si="20"/>
        <v>0</v>
      </c>
      <c r="Q106" s="11"/>
      <c r="R106" s="5"/>
      <c r="S106" s="12"/>
      <c r="T106" s="9">
        <f t="shared" si="21"/>
        <v>0</v>
      </c>
      <c r="U106" s="11"/>
      <c r="V106" s="5"/>
      <c r="W106" s="12"/>
      <c r="X106" s="9">
        <f t="shared" si="22"/>
        <v>0</v>
      </c>
      <c r="Y106" s="9" t="e">
        <f>(#REF!+#REF!+#REF!)</f>
        <v>#REF!</v>
      </c>
      <c r="Z106" s="9">
        <f t="shared" si="23"/>
        <v>0</v>
      </c>
    </row>
    <row r="107" spans="1:26" x14ac:dyDescent="0.3">
      <c r="A107" s="5"/>
      <c r="B107" s="5"/>
      <c r="C107" s="5" t="e">
        <f>VLOOKUP(Table26[[#This Row],[Redni broj natjecatelja]],'Popis sudionika'!$A$4:$C$300,2,TRUE)</f>
        <v>#N/A</v>
      </c>
      <c r="D107" s="5" t="e">
        <f>VLOOKUP(Table26[[#This Row],[Redni broj natjecatelja]],'Popis sudionika'!$A$4:$C$300,3,TRUE)</f>
        <v>#N/A</v>
      </c>
      <c r="E107" s="11"/>
      <c r="F107" s="5"/>
      <c r="G107" s="12"/>
      <c r="H107" s="9">
        <f t="shared" si="18"/>
        <v>0</v>
      </c>
      <c r="I107" s="11"/>
      <c r="J107" s="5"/>
      <c r="K107" s="12"/>
      <c r="L107" s="9">
        <f t="shared" si="19"/>
        <v>0</v>
      </c>
      <c r="M107" s="11"/>
      <c r="N107" s="5"/>
      <c r="O107" s="12"/>
      <c r="P107" s="9">
        <f t="shared" si="20"/>
        <v>0</v>
      </c>
      <c r="Q107" s="11"/>
      <c r="R107" s="5"/>
      <c r="S107" s="12"/>
      <c r="T107" s="9">
        <f t="shared" si="21"/>
        <v>0</v>
      </c>
      <c r="U107" s="11"/>
      <c r="V107" s="5"/>
      <c r="W107" s="12"/>
      <c r="X107" s="9">
        <f t="shared" si="22"/>
        <v>0</v>
      </c>
      <c r="Y107" s="9" t="e">
        <f>(#REF!+#REF!+#REF!)</f>
        <v>#REF!</v>
      </c>
      <c r="Z107" s="9">
        <f t="shared" si="23"/>
        <v>0</v>
      </c>
    </row>
    <row r="108" spans="1:26" x14ac:dyDescent="0.3">
      <c r="A108" s="5"/>
      <c r="B108" s="5"/>
      <c r="C108" s="5" t="e">
        <f>VLOOKUP(Table26[[#This Row],[Redni broj natjecatelja]],'Popis sudionika'!$A$4:$C$300,2,TRUE)</f>
        <v>#N/A</v>
      </c>
      <c r="D108" s="5" t="e">
        <f>VLOOKUP(Table26[[#This Row],[Redni broj natjecatelja]],'Popis sudionika'!$A$4:$C$300,3,TRUE)</f>
        <v>#N/A</v>
      </c>
      <c r="E108" s="11"/>
      <c r="F108" s="5"/>
      <c r="G108" s="12"/>
      <c r="H108" s="9">
        <f t="shared" si="18"/>
        <v>0</v>
      </c>
      <c r="I108" s="11"/>
      <c r="J108" s="5"/>
      <c r="K108" s="12"/>
      <c r="L108" s="9">
        <f t="shared" si="19"/>
        <v>0</v>
      </c>
      <c r="M108" s="11"/>
      <c r="N108" s="5"/>
      <c r="O108" s="12"/>
      <c r="P108" s="9">
        <f t="shared" si="20"/>
        <v>0</v>
      </c>
      <c r="Q108" s="11"/>
      <c r="R108" s="5"/>
      <c r="S108" s="12"/>
      <c r="T108" s="9">
        <f t="shared" si="21"/>
        <v>0</v>
      </c>
      <c r="U108" s="11"/>
      <c r="V108" s="5"/>
      <c r="W108" s="12"/>
      <c r="X108" s="9">
        <f t="shared" si="22"/>
        <v>0</v>
      </c>
      <c r="Y108" s="9" t="e">
        <f>(#REF!+#REF!+#REF!)</f>
        <v>#REF!</v>
      </c>
      <c r="Z108" s="9">
        <f t="shared" si="23"/>
        <v>0</v>
      </c>
    </row>
    <row r="109" spans="1:26" x14ac:dyDescent="0.3">
      <c r="A109" s="5"/>
      <c r="B109" s="5"/>
      <c r="C109" s="5" t="e">
        <f>VLOOKUP(Table26[[#This Row],[Redni broj natjecatelja]],'Popis sudionika'!$A$4:$C$300,2,TRUE)</f>
        <v>#N/A</v>
      </c>
      <c r="D109" s="5" t="e">
        <f>VLOOKUP(Table26[[#This Row],[Redni broj natjecatelja]],'Popis sudionika'!$A$4:$C$300,3,TRUE)</f>
        <v>#N/A</v>
      </c>
      <c r="E109" s="11"/>
      <c r="F109" s="5"/>
      <c r="G109" s="12"/>
      <c r="H109" s="9">
        <f t="shared" si="18"/>
        <v>0</v>
      </c>
      <c r="I109" s="11"/>
      <c r="J109" s="5"/>
      <c r="K109" s="12"/>
      <c r="L109" s="9">
        <f t="shared" si="19"/>
        <v>0</v>
      </c>
      <c r="M109" s="11"/>
      <c r="N109" s="5"/>
      <c r="O109" s="12"/>
      <c r="P109" s="9">
        <f t="shared" si="20"/>
        <v>0</v>
      </c>
      <c r="Q109" s="11"/>
      <c r="R109" s="5"/>
      <c r="S109" s="12"/>
      <c r="T109" s="9">
        <f t="shared" si="21"/>
        <v>0</v>
      </c>
      <c r="U109" s="11"/>
      <c r="V109" s="5"/>
      <c r="W109" s="12"/>
      <c r="X109" s="9">
        <f t="shared" si="22"/>
        <v>0</v>
      </c>
      <c r="Y109" s="9" t="e">
        <f>(#REF!+#REF!+#REF!)</f>
        <v>#REF!</v>
      </c>
      <c r="Z109" s="9">
        <f t="shared" si="23"/>
        <v>0</v>
      </c>
    </row>
    <row r="110" spans="1:26" x14ac:dyDescent="0.3">
      <c r="A110" s="5"/>
      <c r="B110" s="5"/>
      <c r="C110" s="5" t="e">
        <f>VLOOKUP(Table26[[#This Row],[Redni broj natjecatelja]],'Popis sudionika'!$A$4:$C$300,2,TRUE)</f>
        <v>#N/A</v>
      </c>
      <c r="D110" s="5" t="e">
        <f>VLOOKUP(Table26[[#This Row],[Redni broj natjecatelja]],'Popis sudionika'!$A$4:$C$300,3,TRUE)</f>
        <v>#N/A</v>
      </c>
      <c r="E110" s="11"/>
      <c r="F110" s="5"/>
      <c r="G110" s="12"/>
      <c r="H110" s="9">
        <f t="shared" si="18"/>
        <v>0</v>
      </c>
      <c r="I110" s="11"/>
      <c r="J110" s="5"/>
      <c r="K110" s="12"/>
      <c r="L110" s="9">
        <f t="shared" si="19"/>
        <v>0</v>
      </c>
      <c r="M110" s="11"/>
      <c r="N110" s="5"/>
      <c r="O110" s="12"/>
      <c r="P110" s="9">
        <f t="shared" si="20"/>
        <v>0</v>
      </c>
      <c r="Q110" s="11"/>
      <c r="R110" s="5"/>
      <c r="S110" s="12"/>
      <c r="T110" s="9">
        <f t="shared" si="21"/>
        <v>0</v>
      </c>
      <c r="U110" s="11"/>
      <c r="V110" s="5"/>
      <c r="W110" s="12"/>
      <c r="X110" s="9">
        <f t="shared" si="22"/>
        <v>0</v>
      </c>
      <c r="Y110" s="9" t="e">
        <f>(#REF!+#REF!+#REF!)</f>
        <v>#REF!</v>
      </c>
      <c r="Z110" s="9">
        <f t="shared" si="23"/>
        <v>0</v>
      </c>
    </row>
    <row r="111" spans="1:26" x14ac:dyDescent="0.3">
      <c r="A111" s="5"/>
      <c r="B111" s="5"/>
      <c r="C111" s="5" t="e">
        <f>VLOOKUP(Table26[[#This Row],[Redni broj natjecatelja]],'Popis sudionika'!$A$4:$C$300,2,TRUE)</f>
        <v>#N/A</v>
      </c>
      <c r="D111" s="5" t="e">
        <f>VLOOKUP(Table26[[#This Row],[Redni broj natjecatelja]],'Popis sudionika'!$A$4:$C$300,3,TRUE)</f>
        <v>#N/A</v>
      </c>
      <c r="E111" s="11"/>
      <c r="F111" s="5"/>
      <c r="G111" s="12"/>
      <c r="H111" s="9">
        <f t="shared" si="18"/>
        <v>0</v>
      </c>
      <c r="I111" s="11"/>
      <c r="J111" s="5"/>
      <c r="K111" s="12"/>
      <c r="L111" s="9">
        <f t="shared" si="19"/>
        <v>0</v>
      </c>
      <c r="M111" s="11"/>
      <c r="N111" s="5"/>
      <c r="O111" s="12"/>
      <c r="P111" s="9">
        <f t="shared" si="20"/>
        <v>0</v>
      </c>
      <c r="Q111" s="11"/>
      <c r="R111" s="5"/>
      <c r="S111" s="12"/>
      <c r="T111" s="9">
        <f t="shared" si="21"/>
        <v>0</v>
      </c>
      <c r="U111" s="11"/>
      <c r="V111" s="5"/>
      <c r="W111" s="12"/>
      <c r="X111" s="9">
        <f t="shared" si="22"/>
        <v>0</v>
      </c>
      <c r="Y111" s="9" t="e">
        <f>(#REF!+#REF!+#REF!)</f>
        <v>#REF!</v>
      </c>
      <c r="Z111" s="9">
        <f t="shared" si="23"/>
        <v>0</v>
      </c>
    </row>
    <row r="112" spans="1:26" x14ac:dyDescent="0.3">
      <c r="A112" s="5"/>
      <c r="B112" s="5"/>
      <c r="C112" s="5" t="e">
        <f>VLOOKUP(Table26[[#This Row],[Redni broj natjecatelja]],'Popis sudionika'!$A$4:$C$300,2,TRUE)</f>
        <v>#N/A</v>
      </c>
      <c r="D112" s="5" t="e">
        <f>VLOOKUP(Table26[[#This Row],[Redni broj natjecatelja]],'Popis sudionika'!$A$4:$C$300,3,TRUE)</f>
        <v>#N/A</v>
      </c>
      <c r="E112" s="11"/>
      <c r="F112" s="5"/>
      <c r="G112" s="12"/>
      <c r="H112" s="9">
        <f t="shared" si="18"/>
        <v>0</v>
      </c>
      <c r="I112" s="11"/>
      <c r="J112" s="5"/>
      <c r="K112" s="12"/>
      <c r="L112" s="9">
        <f t="shared" si="19"/>
        <v>0</v>
      </c>
      <c r="M112" s="11"/>
      <c r="N112" s="5"/>
      <c r="O112" s="12"/>
      <c r="P112" s="9">
        <f t="shared" si="20"/>
        <v>0</v>
      </c>
      <c r="Q112" s="11"/>
      <c r="R112" s="5"/>
      <c r="S112" s="12"/>
      <c r="T112" s="9">
        <f t="shared" si="21"/>
        <v>0</v>
      </c>
      <c r="U112" s="11"/>
      <c r="V112" s="5"/>
      <c r="W112" s="12"/>
      <c r="X112" s="9">
        <f t="shared" si="22"/>
        <v>0</v>
      </c>
      <c r="Y112" s="9" t="e">
        <f>(#REF!+#REF!+#REF!)</f>
        <v>#REF!</v>
      </c>
      <c r="Z112" s="9">
        <f t="shared" si="23"/>
        <v>0</v>
      </c>
    </row>
    <row r="113" spans="1:26" x14ac:dyDescent="0.3">
      <c r="A113" s="5"/>
      <c r="B113" s="5"/>
      <c r="C113" s="5" t="e">
        <f>VLOOKUP(Table26[[#This Row],[Redni broj natjecatelja]],'Popis sudionika'!$A$4:$C$300,2,TRUE)</f>
        <v>#N/A</v>
      </c>
      <c r="D113" s="5" t="e">
        <f>VLOOKUP(Table26[[#This Row],[Redni broj natjecatelja]],'Popis sudionika'!$A$4:$C$300,3,TRUE)</f>
        <v>#N/A</v>
      </c>
      <c r="E113" s="11"/>
      <c r="F113" s="5"/>
      <c r="G113" s="12"/>
      <c r="H113" s="9">
        <f t="shared" si="18"/>
        <v>0</v>
      </c>
      <c r="I113" s="11"/>
      <c r="J113" s="5"/>
      <c r="K113" s="12"/>
      <c r="L113" s="9">
        <f t="shared" si="19"/>
        <v>0</v>
      </c>
      <c r="M113" s="11"/>
      <c r="N113" s="5"/>
      <c r="O113" s="12"/>
      <c r="P113" s="9">
        <f t="shared" si="20"/>
        <v>0</v>
      </c>
      <c r="Q113" s="11"/>
      <c r="R113" s="5"/>
      <c r="S113" s="12"/>
      <c r="T113" s="9">
        <f t="shared" si="21"/>
        <v>0</v>
      </c>
      <c r="U113" s="11"/>
      <c r="V113" s="5"/>
      <c r="W113" s="12"/>
      <c r="X113" s="9">
        <f t="shared" si="22"/>
        <v>0</v>
      </c>
      <c r="Y113" s="9" t="e">
        <f>(#REF!+#REF!+#REF!)</f>
        <v>#REF!</v>
      </c>
      <c r="Z113" s="9">
        <f t="shared" si="23"/>
        <v>0</v>
      </c>
    </row>
    <row r="114" spans="1:26" x14ac:dyDescent="0.3">
      <c r="A114" s="5"/>
      <c r="B114" s="5"/>
      <c r="C114" s="5" t="e">
        <f>VLOOKUP(Table26[[#This Row],[Redni broj natjecatelja]],'Popis sudionika'!$A$4:$C$300,2,TRUE)</f>
        <v>#N/A</v>
      </c>
      <c r="D114" s="5" t="e">
        <f>VLOOKUP(Table26[[#This Row],[Redni broj natjecatelja]],'Popis sudionika'!$A$4:$C$300,3,TRUE)</f>
        <v>#N/A</v>
      </c>
      <c r="E114" s="11"/>
      <c r="F114" s="5"/>
      <c r="G114" s="12"/>
      <c r="H114" s="9">
        <f t="shared" si="18"/>
        <v>0</v>
      </c>
      <c r="I114" s="11"/>
      <c r="J114" s="5"/>
      <c r="K114" s="12"/>
      <c r="L114" s="9">
        <f t="shared" si="19"/>
        <v>0</v>
      </c>
      <c r="M114" s="11"/>
      <c r="N114" s="5"/>
      <c r="O114" s="12"/>
      <c r="P114" s="9">
        <f t="shared" si="20"/>
        <v>0</v>
      </c>
      <c r="Q114" s="11"/>
      <c r="R114" s="5"/>
      <c r="S114" s="12"/>
      <c r="T114" s="9">
        <f t="shared" si="21"/>
        <v>0</v>
      </c>
      <c r="U114" s="11"/>
      <c r="V114" s="5"/>
      <c r="W114" s="12"/>
      <c r="X114" s="9">
        <f t="shared" si="22"/>
        <v>0</v>
      </c>
      <c r="Y114" s="9" t="e">
        <f>(#REF!+#REF!+#REF!)</f>
        <v>#REF!</v>
      </c>
      <c r="Z114" s="9">
        <f t="shared" si="23"/>
        <v>0</v>
      </c>
    </row>
    <row r="115" spans="1:26" x14ac:dyDescent="0.3">
      <c r="A115" s="5"/>
      <c r="B115" s="5"/>
      <c r="C115" s="5" t="e">
        <f>VLOOKUP(Table26[[#This Row],[Redni broj natjecatelja]],'Popis sudionika'!$A$4:$C$300,2,TRUE)</f>
        <v>#N/A</v>
      </c>
      <c r="D115" s="5" t="e">
        <f>VLOOKUP(Table26[[#This Row],[Redni broj natjecatelja]],'Popis sudionika'!$A$4:$C$300,3,TRUE)</f>
        <v>#N/A</v>
      </c>
      <c r="E115" s="11"/>
      <c r="F115" s="5"/>
      <c r="G115" s="12"/>
      <c r="H115" s="9">
        <f t="shared" si="18"/>
        <v>0</v>
      </c>
      <c r="I115" s="11"/>
      <c r="J115" s="5"/>
      <c r="K115" s="12"/>
      <c r="L115" s="9">
        <f t="shared" si="19"/>
        <v>0</v>
      </c>
      <c r="M115" s="11"/>
      <c r="N115" s="5"/>
      <c r="O115" s="12"/>
      <c r="P115" s="9">
        <f t="shared" si="20"/>
        <v>0</v>
      </c>
      <c r="Q115" s="11"/>
      <c r="R115" s="5"/>
      <c r="S115" s="12"/>
      <c r="T115" s="9">
        <f t="shared" si="21"/>
        <v>0</v>
      </c>
      <c r="U115" s="11"/>
      <c r="V115" s="5"/>
      <c r="W115" s="12"/>
      <c r="X115" s="9">
        <f t="shared" si="22"/>
        <v>0</v>
      </c>
      <c r="Y115" s="9" t="e">
        <f>(#REF!+#REF!+#REF!)</f>
        <v>#REF!</v>
      </c>
      <c r="Z115" s="9">
        <f t="shared" si="23"/>
        <v>0</v>
      </c>
    </row>
    <row r="116" spans="1:26" x14ac:dyDescent="0.3">
      <c r="A116" s="5"/>
      <c r="B116" s="5"/>
      <c r="C116" s="5" t="e">
        <f>VLOOKUP(Table26[[#This Row],[Redni broj natjecatelja]],'Popis sudionika'!$A$4:$C$300,2,TRUE)</f>
        <v>#N/A</v>
      </c>
      <c r="D116" s="5" t="e">
        <f>VLOOKUP(Table26[[#This Row],[Redni broj natjecatelja]],'Popis sudionika'!$A$4:$C$300,3,TRUE)</f>
        <v>#N/A</v>
      </c>
      <c r="E116" s="11"/>
      <c r="F116" s="5"/>
      <c r="G116" s="12"/>
      <c r="H116" s="9">
        <f t="shared" si="18"/>
        <v>0</v>
      </c>
      <c r="I116" s="11"/>
      <c r="J116" s="5"/>
      <c r="K116" s="12"/>
      <c r="L116" s="9">
        <f t="shared" si="19"/>
        <v>0</v>
      </c>
      <c r="M116" s="11"/>
      <c r="N116" s="5"/>
      <c r="O116" s="12"/>
      <c r="P116" s="9">
        <f t="shared" si="20"/>
        <v>0</v>
      </c>
      <c r="Q116" s="11"/>
      <c r="R116" s="5"/>
      <c r="S116" s="12"/>
      <c r="T116" s="9">
        <f t="shared" si="21"/>
        <v>0</v>
      </c>
      <c r="U116" s="11"/>
      <c r="V116" s="5"/>
      <c r="W116" s="12"/>
      <c r="X116" s="9">
        <f t="shared" si="22"/>
        <v>0</v>
      </c>
      <c r="Y116" s="9" t="e">
        <f>(#REF!+#REF!+#REF!)</f>
        <v>#REF!</v>
      </c>
      <c r="Z116" s="9">
        <f t="shared" si="23"/>
        <v>0</v>
      </c>
    </row>
    <row r="117" spans="1:26" x14ac:dyDescent="0.3">
      <c r="A117" s="5"/>
      <c r="B117" s="5"/>
      <c r="C117" s="5" t="e">
        <f>VLOOKUP(Table26[[#This Row],[Redni broj natjecatelja]],'Popis sudionika'!$A$4:$C$300,2,TRUE)</f>
        <v>#N/A</v>
      </c>
      <c r="D117" s="5" t="e">
        <f>VLOOKUP(Table26[[#This Row],[Redni broj natjecatelja]],'Popis sudionika'!$A$4:$C$300,3,TRUE)</f>
        <v>#N/A</v>
      </c>
      <c r="E117" s="11"/>
      <c r="F117" s="5"/>
      <c r="G117" s="12"/>
      <c r="H117" s="9">
        <f t="shared" si="18"/>
        <v>0</v>
      </c>
      <c r="I117" s="11"/>
      <c r="J117" s="5"/>
      <c r="K117" s="12"/>
      <c r="L117" s="9">
        <f t="shared" si="19"/>
        <v>0</v>
      </c>
      <c r="M117" s="11"/>
      <c r="N117" s="5"/>
      <c r="O117" s="12"/>
      <c r="P117" s="9">
        <f t="shared" si="20"/>
        <v>0</v>
      </c>
      <c r="Q117" s="11"/>
      <c r="R117" s="5"/>
      <c r="S117" s="12"/>
      <c r="T117" s="9">
        <f t="shared" si="21"/>
        <v>0</v>
      </c>
      <c r="U117" s="11"/>
      <c r="V117" s="5"/>
      <c r="W117" s="12"/>
      <c r="X117" s="9">
        <f t="shared" si="22"/>
        <v>0</v>
      </c>
      <c r="Y117" s="9" t="e">
        <f>(#REF!+#REF!+#REF!)</f>
        <v>#REF!</v>
      </c>
      <c r="Z117" s="9">
        <f t="shared" si="23"/>
        <v>0</v>
      </c>
    </row>
    <row r="118" spans="1:26" x14ac:dyDescent="0.3">
      <c r="A118" s="5"/>
      <c r="B118" s="5"/>
      <c r="C118" s="5" t="e">
        <f>VLOOKUP(Table26[[#This Row],[Redni broj natjecatelja]],'Popis sudionika'!$A$4:$C$300,2,TRUE)</f>
        <v>#N/A</v>
      </c>
      <c r="D118" s="5" t="e">
        <f>VLOOKUP(Table26[[#This Row],[Redni broj natjecatelja]],'Popis sudionika'!$A$4:$C$300,3,TRUE)</f>
        <v>#N/A</v>
      </c>
      <c r="E118" s="11"/>
      <c r="F118" s="5"/>
      <c r="G118" s="12"/>
      <c r="H118" s="9">
        <f t="shared" si="18"/>
        <v>0</v>
      </c>
      <c r="I118" s="11"/>
      <c r="J118" s="5"/>
      <c r="K118" s="12"/>
      <c r="L118" s="9">
        <f t="shared" si="19"/>
        <v>0</v>
      </c>
      <c r="M118" s="11"/>
      <c r="N118" s="5"/>
      <c r="O118" s="12"/>
      <c r="P118" s="9">
        <f t="shared" si="20"/>
        <v>0</v>
      </c>
      <c r="Q118" s="11"/>
      <c r="R118" s="5"/>
      <c r="S118" s="12"/>
      <c r="T118" s="9">
        <f t="shared" si="21"/>
        <v>0</v>
      </c>
      <c r="U118" s="11"/>
      <c r="V118" s="5"/>
      <c r="W118" s="12"/>
      <c r="X118" s="9">
        <f t="shared" si="22"/>
        <v>0</v>
      </c>
      <c r="Y118" s="9" t="e">
        <f>(#REF!+#REF!+#REF!)</f>
        <v>#REF!</v>
      </c>
      <c r="Z118" s="9">
        <f t="shared" si="23"/>
        <v>0</v>
      </c>
    </row>
    <row r="119" spans="1:26" x14ac:dyDescent="0.3">
      <c r="A119" s="5"/>
      <c r="B119" s="5"/>
      <c r="C119" s="5" t="e">
        <f>VLOOKUP(Table26[[#This Row],[Redni broj natjecatelja]],'Popis sudionika'!$A$4:$C$300,2,TRUE)</f>
        <v>#N/A</v>
      </c>
      <c r="D119" s="5" t="e">
        <f>VLOOKUP(Table26[[#This Row],[Redni broj natjecatelja]],'Popis sudionika'!$A$4:$C$300,3,TRUE)</f>
        <v>#N/A</v>
      </c>
      <c r="E119" s="11"/>
      <c r="F119" s="5"/>
      <c r="G119" s="12"/>
      <c r="H119" s="9">
        <f t="shared" si="18"/>
        <v>0</v>
      </c>
      <c r="I119" s="11"/>
      <c r="J119" s="5"/>
      <c r="K119" s="12"/>
      <c r="L119" s="9">
        <f t="shared" si="19"/>
        <v>0</v>
      </c>
      <c r="M119" s="11"/>
      <c r="N119" s="5"/>
      <c r="O119" s="12"/>
      <c r="P119" s="9">
        <f t="shared" si="20"/>
        <v>0</v>
      </c>
      <c r="Q119" s="11"/>
      <c r="R119" s="5"/>
      <c r="S119" s="12"/>
      <c r="T119" s="9">
        <f t="shared" si="21"/>
        <v>0</v>
      </c>
      <c r="U119" s="11"/>
      <c r="V119" s="5"/>
      <c r="W119" s="12"/>
      <c r="X119" s="9">
        <f t="shared" si="22"/>
        <v>0</v>
      </c>
      <c r="Y119" s="9" t="e">
        <f>(#REF!+#REF!+#REF!)</f>
        <v>#REF!</v>
      </c>
      <c r="Z119" s="9">
        <f t="shared" si="23"/>
        <v>0</v>
      </c>
    </row>
    <row r="120" spans="1:26" x14ac:dyDescent="0.3">
      <c r="A120" s="5"/>
      <c r="B120" s="5"/>
      <c r="C120" s="5" t="e">
        <f>VLOOKUP(Table26[[#This Row],[Redni broj natjecatelja]],'Popis sudionika'!$A$4:$C$300,2,TRUE)</f>
        <v>#N/A</v>
      </c>
      <c r="D120" s="5" t="e">
        <f>VLOOKUP(Table26[[#This Row],[Redni broj natjecatelja]],'Popis sudionika'!$A$4:$C$300,3,TRUE)</f>
        <v>#N/A</v>
      </c>
      <c r="E120" s="11"/>
      <c r="F120" s="5"/>
      <c r="G120" s="12"/>
      <c r="H120" s="9">
        <f t="shared" si="18"/>
        <v>0</v>
      </c>
      <c r="I120" s="11"/>
      <c r="J120" s="5"/>
      <c r="K120" s="12"/>
      <c r="L120" s="9">
        <f t="shared" si="19"/>
        <v>0</v>
      </c>
      <c r="M120" s="11"/>
      <c r="N120" s="5"/>
      <c r="O120" s="12"/>
      <c r="P120" s="9">
        <f t="shared" si="20"/>
        <v>0</v>
      </c>
      <c r="Q120" s="11"/>
      <c r="R120" s="5"/>
      <c r="S120" s="12"/>
      <c r="T120" s="9">
        <f t="shared" si="21"/>
        <v>0</v>
      </c>
      <c r="U120" s="11"/>
      <c r="V120" s="5"/>
      <c r="W120" s="12"/>
      <c r="X120" s="9">
        <f t="shared" si="22"/>
        <v>0</v>
      </c>
      <c r="Y120" s="9" t="e">
        <f>(#REF!+#REF!+#REF!)</f>
        <v>#REF!</v>
      </c>
      <c r="Z120" s="9">
        <f t="shared" si="23"/>
        <v>0</v>
      </c>
    </row>
    <row r="121" spans="1:26" x14ac:dyDescent="0.3">
      <c r="A121" s="5"/>
      <c r="B121" s="5"/>
      <c r="C121" s="5" t="e">
        <f>VLOOKUP(Table26[[#This Row],[Redni broj natjecatelja]],'Popis sudionika'!$A$4:$C$300,2,TRUE)</f>
        <v>#N/A</v>
      </c>
      <c r="D121" s="5" t="e">
        <f>VLOOKUP(Table26[[#This Row],[Redni broj natjecatelja]],'Popis sudionika'!$A$4:$C$300,3,TRUE)</f>
        <v>#N/A</v>
      </c>
      <c r="E121" s="11"/>
      <c r="F121" s="5"/>
      <c r="G121" s="12"/>
      <c r="H121" s="9">
        <f t="shared" si="18"/>
        <v>0</v>
      </c>
      <c r="I121" s="11"/>
      <c r="J121" s="5"/>
      <c r="K121" s="12"/>
      <c r="L121" s="9">
        <f t="shared" si="19"/>
        <v>0</v>
      </c>
      <c r="M121" s="11"/>
      <c r="N121" s="5"/>
      <c r="O121" s="12"/>
      <c r="P121" s="9">
        <f t="shared" si="20"/>
        <v>0</v>
      </c>
      <c r="Q121" s="11"/>
      <c r="R121" s="5"/>
      <c r="S121" s="12"/>
      <c r="T121" s="9">
        <f t="shared" si="21"/>
        <v>0</v>
      </c>
      <c r="U121" s="11"/>
      <c r="V121" s="5"/>
      <c r="W121" s="12"/>
      <c r="X121" s="9">
        <f t="shared" si="22"/>
        <v>0</v>
      </c>
      <c r="Y121" s="9" t="e">
        <f>(#REF!+#REF!+#REF!)</f>
        <v>#REF!</v>
      </c>
      <c r="Z121" s="9">
        <f t="shared" si="23"/>
        <v>0</v>
      </c>
    </row>
    <row r="122" spans="1:26" x14ac:dyDescent="0.3">
      <c r="A122" s="5"/>
      <c r="B122" s="5"/>
      <c r="C122" s="5" t="e">
        <f>VLOOKUP(Table26[[#This Row],[Redni broj natjecatelja]],'Popis sudionika'!$A$4:$C$300,2,TRUE)</f>
        <v>#N/A</v>
      </c>
      <c r="D122" s="5" t="e">
        <f>VLOOKUP(Table26[[#This Row],[Redni broj natjecatelja]],'Popis sudionika'!$A$4:$C$300,3,TRUE)</f>
        <v>#N/A</v>
      </c>
      <c r="E122" s="11"/>
      <c r="F122" s="5"/>
      <c r="G122" s="12"/>
      <c r="H122" s="9">
        <f t="shared" si="18"/>
        <v>0</v>
      </c>
      <c r="I122" s="11"/>
      <c r="J122" s="5"/>
      <c r="K122" s="12"/>
      <c r="L122" s="9">
        <f t="shared" si="19"/>
        <v>0</v>
      </c>
      <c r="M122" s="11"/>
      <c r="N122" s="5"/>
      <c r="O122" s="12"/>
      <c r="P122" s="9">
        <f t="shared" si="20"/>
        <v>0</v>
      </c>
      <c r="Q122" s="11"/>
      <c r="R122" s="5"/>
      <c r="S122" s="12"/>
      <c r="T122" s="9">
        <f t="shared" si="21"/>
        <v>0</v>
      </c>
      <c r="U122" s="11"/>
      <c r="V122" s="5"/>
      <c r="W122" s="12"/>
      <c r="X122" s="9">
        <f t="shared" si="22"/>
        <v>0</v>
      </c>
      <c r="Y122" s="9" t="e">
        <f>(#REF!+#REF!+#REF!)</f>
        <v>#REF!</v>
      </c>
      <c r="Z122" s="9">
        <f t="shared" si="23"/>
        <v>0</v>
      </c>
    </row>
    <row r="123" spans="1:26" x14ac:dyDescent="0.3">
      <c r="A123" s="5"/>
      <c r="B123" s="5"/>
      <c r="C123" s="5" t="e">
        <f>VLOOKUP(Table26[[#This Row],[Redni broj natjecatelja]],'Popis sudionika'!$A$4:$C$300,2,TRUE)</f>
        <v>#N/A</v>
      </c>
      <c r="D123" s="5" t="e">
        <f>VLOOKUP(Table26[[#This Row],[Redni broj natjecatelja]],'Popis sudionika'!$A$4:$C$300,3,TRUE)</f>
        <v>#N/A</v>
      </c>
      <c r="E123" s="11"/>
      <c r="F123" s="5"/>
      <c r="G123" s="12"/>
      <c r="H123" s="9">
        <f t="shared" si="18"/>
        <v>0</v>
      </c>
      <c r="I123" s="11"/>
      <c r="J123" s="5"/>
      <c r="K123" s="12"/>
      <c r="L123" s="9">
        <f t="shared" si="19"/>
        <v>0</v>
      </c>
      <c r="M123" s="11"/>
      <c r="N123" s="5"/>
      <c r="O123" s="12"/>
      <c r="P123" s="9">
        <f t="shared" si="20"/>
        <v>0</v>
      </c>
      <c r="Q123" s="11"/>
      <c r="R123" s="5"/>
      <c r="S123" s="12"/>
      <c r="T123" s="9">
        <f t="shared" si="21"/>
        <v>0</v>
      </c>
      <c r="U123" s="11"/>
      <c r="V123" s="5"/>
      <c r="W123" s="12"/>
      <c r="X123" s="9">
        <f t="shared" si="22"/>
        <v>0</v>
      </c>
      <c r="Y123" s="9" t="e">
        <f>(#REF!+#REF!+#REF!)</f>
        <v>#REF!</v>
      </c>
      <c r="Z123" s="9">
        <f t="shared" si="23"/>
        <v>0</v>
      </c>
    </row>
    <row r="124" spans="1:26" x14ac:dyDescent="0.3">
      <c r="A124" s="5"/>
      <c r="B124" s="5"/>
      <c r="C124" s="5" t="e">
        <f>VLOOKUP(Table26[[#This Row],[Redni broj natjecatelja]],'Popis sudionika'!$A$4:$C$300,2,TRUE)</f>
        <v>#N/A</v>
      </c>
      <c r="D124" s="5" t="e">
        <f>VLOOKUP(Table26[[#This Row],[Redni broj natjecatelja]],'Popis sudionika'!$A$4:$C$300,3,TRUE)</f>
        <v>#N/A</v>
      </c>
      <c r="E124" s="11"/>
      <c r="F124" s="5"/>
      <c r="G124" s="12"/>
      <c r="H124" s="9">
        <f t="shared" si="18"/>
        <v>0</v>
      </c>
      <c r="I124" s="11"/>
      <c r="J124" s="5"/>
      <c r="K124" s="12"/>
      <c r="L124" s="9">
        <f t="shared" si="19"/>
        <v>0</v>
      </c>
      <c r="M124" s="11"/>
      <c r="N124" s="5"/>
      <c r="O124" s="12"/>
      <c r="P124" s="9">
        <f t="shared" si="20"/>
        <v>0</v>
      </c>
      <c r="Q124" s="11"/>
      <c r="R124" s="5"/>
      <c r="S124" s="12"/>
      <c r="T124" s="9">
        <f t="shared" si="21"/>
        <v>0</v>
      </c>
      <c r="U124" s="11"/>
      <c r="V124" s="5"/>
      <c r="W124" s="12"/>
      <c r="X124" s="9">
        <f t="shared" si="22"/>
        <v>0</v>
      </c>
      <c r="Y124" s="9" t="e">
        <f>(#REF!+#REF!+#REF!)</f>
        <v>#REF!</v>
      </c>
      <c r="Z124" s="9">
        <f t="shared" si="23"/>
        <v>0</v>
      </c>
    </row>
    <row r="125" spans="1:26" x14ac:dyDescent="0.3">
      <c r="A125" s="5"/>
      <c r="B125" s="5"/>
      <c r="C125" s="5" t="e">
        <f>VLOOKUP(Table26[[#This Row],[Redni broj natjecatelja]],'Popis sudionika'!$A$4:$C$300,2,TRUE)</f>
        <v>#N/A</v>
      </c>
      <c r="D125" s="5" t="e">
        <f>VLOOKUP(Table26[[#This Row],[Redni broj natjecatelja]],'Popis sudionika'!$A$4:$C$300,3,TRUE)</f>
        <v>#N/A</v>
      </c>
      <c r="E125" s="11"/>
      <c r="F125" s="5"/>
      <c r="G125" s="12"/>
      <c r="H125" s="9">
        <f t="shared" si="18"/>
        <v>0</v>
      </c>
      <c r="I125" s="11"/>
      <c r="J125" s="5"/>
      <c r="K125" s="12"/>
      <c r="L125" s="9">
        <f t="shared" si="19"/>
        <v>0</v>
      </c>
      <c r="M125" s="11"/>
      <c r="N125" s="5"/>
      <c r="O125" s="12"/>
      <c r="P125" s="9">
        <f t="shared" si="20"/>
        <v>0</v>
      </c>
      <c r="Q125" s="11"/>
      <c r="R125" s="5"/>
      <c r="S125" s="12"/>
      <c r="T125" s="9">
        <f t="shared" si="21"/>
        <v>0</v>
      </c>
      <c r="U125" s="11"/>
      <c r="V125" s="5"/>
      <c r="W125" s="12"/>
      <c r="X125" s="9">
        <f t="shared" si="22"/>
        <v>0</v>
      </c>
      <c r="Y125" s="9" t="e">
        <f>(#REF!+#REF!+#REF!)</f>
        <v>#REF!</v>
      </c>
      <c r="Z125" s="9">
        <f t="shared" si="23"/>
        <v>0</v>
      </c>
    </row>
    <row r="126" spans="1:26" x14ac:dyDescent="0.3">
      <c r="A126" s="5"/>
      <c r="B126" s="5"/>
      <c r="C126" s="5" t="e">
        <f>VLOOKUP(Table26[[#This Row],[Redni broj natjecatelja]],'Popis sudionika'!$A$4:$C$300,2,TRUE)</f>
        <v>#N/A</v>
      </c>
      <c r="D126" s="5" t="e">
        <f>VLOOKUP(Table26[[#This Row],[Redni broj natjecatelja]],'Popis sudionika'!$A$4:$C$300,3,TRUE)</f>
        <v>#N/A</v>
      </c>
      <c r="E126" s="11"/>
      <c r="F126" s="5"/>
      <c r="G126" s="12"/>
      <c r="H126" s="9">
        <f t="shared" si="18"/>
        <v>0</v>
      </c>
      <c r="I126" s="11"/>
      <c r="J126" s="5"/>
      <c r="K126" s="12"/>
      <c r="L126" s="9">
        <f t="shared" si="19"/>
        <v>0</v>
      </c>
      <c r="M126" s="11"/>
      <c r="N126" s="5"/>
      <c r="O126" s="12"/>
      <c r="P126" s="9">
        <f t="shared" si="20"/>
        <v>0</v>
      </c>
      <c r="Q126" s="11"/>
      <c r="R126" s="5"/>
      <c r="S126" s="12"/>
      <c r="T126" s="9">
        <f t="shared" si="21"/>
        <v>0</v>
      </c>
      <c r="U126" s="11"/>
      <c r="V126" s="5"/>
      <c r="W126" s="12"/>
      <c r="X126" s="9">
        <f t="shared" si="22"/>
        <v>0</v>
      </c>
      <c r="Y126" s="9" t="e">
        <f>(#REF!+#REF!+#REF!)</f>
        <v>#REF!</v>
      </c>
      <c r="Z126" s="9">
        <f t="shared" si="23"/>
        <v>0</v>
      </c>
    </row>
    <row r="127" spans="1:26" x14ac:dyDescent="0.3">
      <c r="A127" s="5"/>
      <c r="B127" s="5"/>
      <c r="C127" s="5" t="e">
        <f>VLOOKUP(Table26[[#This Row],[Redni broj natjecatelja]],'Popis sudionika'!$A$4:$C$300,2,TRUE)</f>
        <v>#N/A</v>
      </c>
      <c r="D127" s="5" t="e">
        <f>VLOOKUP(Table26[[#This Row],[Redni broj natjecatelja]],'Popis sudionika'!$A$4:$C$300,3,TRUE)</f>
        <v>#N/A</v>
      </c>
      <c r="E127" s="11"/>
      <c r="F127" s="5"/>
      <c r="G127" s="12"/>
      <c r="H127" s="9">
        <f t="shared" si="18"/>
        <v>0</v>
      </c>
      <c r="I127" s="11"/>
      <c r="J127" s="5"/>
      <c r="K127" s="12"/>
      <c r="L127" s="9">
        <f t="shared" si="19"/>
        <v>0</v>
      </c>
      <c r="M127" s="11"/>
      <c r="N127" s="5"/>
      <c r="O127" s="12"/>
      <c r="P127" s="9">
        <f t="shared" si="20"/>
        <v>0</v>
      </c>
      <c r="Q127" s="11"/>
      <c r="R127" s="5"/>
      <c r="S127" s="12"/>
      <c r="T127" s="9">
        <f t="shared" si="21"/>
        <v>0</v>
      </c>
      <c r="U127" s="11"/>
      <c r="V127" s="5"/>
      <c r="W127" s="12"/>
      <c r="X127" s="9">
        <f t="shared" si="22"/>
        <v>0</v>
      </c>
      <c r="Y127" s="9" t="e">
        <f>(#REF!+#REF!+#REF!)</f>
        <v>#REF!</v>
      </c>
      <c r="Z127" s="9">
        <f t="shared" si="23"/>
        <v>0</v>
      </c>
    </row>
    <row r="128" spans="1:26" x14ac:dyDescent="0.3">
      <c r="A128" s="5"/>
      <c r="B128" s="5"/>
      <c r="C128" s="5" t="e">
        <f>VLOOKUP(Table26[[#This Row],[Redni broj natjecatelja]],'Popis sudionika'!$A$4:$C$300,2,TRUE)</f>
        <v>#N/A</v>
      </c>
      <c r="D128" s="5" t="e">
        <f>VLOOKUP(Table26[[#This Row],[Redni broj natjecatelja]],'Popis sudionika'!$A$4:$C$300,3,TRUE)</f>
        <v>#N/A</v>
      </c>
      <c r="E128" s="11"/>
      <c r="F128" s="5"/>
      <c r="G128" s="12"/>
      <c r="H128" s="9">
        <f t="shared" si="18"/>
        <v>0</v>
      </c>
      <c r="I128" s="11"/>
      <c r="J128" s="5"/>
      <c r="K128" s="12"/>
      <c r="L128" s="9">
        <f t="shared" si="19"/>
        <v>0</v>
      </c>
      <c r="M128" s="11"/>
      <c r="N128" s="5"/>
      <c r="O128" s="12"/>
      <c r="P128" s="9">
        <f t="shared" si="20"/>
        <v>0</v>
      </c>
      <c r="Q128" s="11"/>
      <c r="R128" s="5"/>
      <c r="S128" s="12"/>
      <c r="T128" s="9">
        <f t="shared" si="21"/>
        <v>0</v>
      </c>
      <c r="U128" s="11"/>
      <c r="V128" s="5"/>
      <c r="W128" s="12"/>
      <c r="X128" s="9">
        <f t="shared" si="22"/>
        <v>0</v>
      </c>
      <c r="Y128" s="9" t="e">
        <f>(#REF!+#REF!+#REF!)</f>
        <v>#REF!</v>
      </c>
      <c r="Z128" s="9">
        <f t="shared" si="23"/>
        <v>0</v>
      </c>
    </row>
    <row r="129" spans="1:26" x14ac:dyDescent="0.3">
      <c r="A129" s="5"/>
      <c r="B129" s="5"/>
      <c r="C129" s="5" t="e">
        <f>VLOOKUP(Table26[[#This Row],[Redni broj natjecatelja]],'Popis sudionika'!$A$4:$C$300,2,TRUE)</f>
        <v>#N/A</v>
      </c>
      <c r="D129" s="5" t="e">
        <f>VLOOKUP(Table26[[#This Row],[Redni broj natjecatelja]],'Popis sudionika'!$A$4:$C$300,3,TRUE)</f>
        <v>#N/A</v>
      </c>
      <c r="E129" s="11"/>
      <c r="F129" s="5"/>
      <c r="G129" s="12"/>
      <c r="H129" s="9">
        <f t="shared" si="18"/>
        <v>0</v>
      </c>
      <c r="I129" s="11"/>
      <c r="J129" s="5"/>
      <c r="K129" s="12"/>
      <c r="L129" s="9">
        <f t="shared" si="19"/>
        <v>0</v>
      </c>
      <c r="M129" s="11"/>
      <c r="N129" s="5"/>
      <c r="O129" s="12"/>
      <c r="P129" s="9">
        <f t="shared" si="20"/>
        <v>0</v>
      </c>
      <c r="Q129" s="11"/>
      <c r="R129" s="5"/>
      <c r="S129" s="12"/>
      <c r="T129" s="9">
        <f t="shared" si="21"/>
        <v>0</v>
      </c>
      <c r="U129" s="11"/>
      <c r="V129" s="5"/>
      <c r="W129" s="12"/>
      <c r="X129" s="9">
        <f t="shared" si="22"/>
        <v>0</v>
      </c>
      <c r="Y129" s="9" t="e">
        <f>(#REF!+#REF!+#REF!)</f>
        <v>#REF!</v>
      </c>
      <c r="Z129" s="9">
        <f t="shared" si="23"/>
        <v>0</v>
      </c>
    </row>
    <row r="130" spans="1:26" x14ac:dyDescent="0.3">
      <c r="A130" s="5"/>
      <c r="B130" s="5"/>
      <c r="C130" s="5" t="e">
        <f>VLOOKUP(Table26[[#This Row],[Redni broj natjecatelja]],'Popis sudionika'!$A$4:$C$300,2,TRUE)</f>
        <v>#N/A</v>
      </c>
      <c r="D130" s="5" t="e">
        <f>VLOOKUP(Table26[[#This Row],[Redni broj natjecatelja]],'Popis sudionika'!$A$4:$C$300,3,TRUE)</f>
        <v>#N/A</v>
      </c>
      <c r="E130" s="11"/>
      <c r="F130" s="5"/>
      <c r="G130" s="12"/>
      <c r="H130" s="9">
        <f t="shared" si="18"/>
        <v>0</v>
      </c>
      <c r="I130" s="11"/>
      <c r="J130" s="5"/>
      <c r="K130" s="12"/>
      <c r="L130" s="9">
        <f t="shared" si="19"/>
        <v>0</v>
      </c>
      <c r="M130" s="11"/>
      <c r="N130" s="5"/>
      <c r="O130" s="12"/>
      <c r="P130" s="9">
        <f t="shared" si="20"/>
        <v>0</v>
      </c>
      <c r="Q130" s="11"/>
      <c r="R130" s="5"/>
      <c r="S130" s="12"/>
      <c r="T130" s="9">
        <f t="shared" si="21"/>
        <v>0</v>
      </c>
      <c r="U130" s="11"/>
      <c r="V130" s="5"/>
      <c r="W130" s="12"/>
      <c r="X130" s="9">
        <f t="shared" si="22"/>
        <v>0</v>
      </c>
      <c r="Y130" s="9" t="e">
        <f>(#REF!+#REF!+#REF!)</f>
        <v>#REF!</v>
      </c>
      <c r="Z130" s="9">
        <f t="shared" si="23"/>
        <v>0</v>
      </c>
    </row>
    <row r="131" spans="1:26" x14ac:dyDescent="0.3">
      <c r="A131" s="5"/>
      <c r="B131" s="5"/>
      <c r="C131" s="5" t="e">
        <f>VLOOKUP(Table26[[#This Row],[Redni broj natjecatelja]],'Popis sudionika'!$A$4:$C$300,2,TRUE)</f>
        <v>#N/A</v>
      </c>
      <c r="D131" s="5" t="e">
        <f>VLOOKUP(Table26[[#This Row],[Redni broj natjecatelja]],'Popis sudionika'!$A$4:$C$300,3,TRUE)</f>
        <v>#N/A</v>
      </c>
      <c r="E131" s="11"/>
      <c r="F131" s="5"/>
      <c r="G131" s="12"/>
      <c r="H131" s="9">
        <f t="shared" si="18"/>
        <v>0</v>
      </c>
      <c r="I131" s="11"/>
      <c r="J131" s="5"/>
      <c r="K131" s="12"/>
      <c r="L131" s="9">
        <f t="shared" si="19"/>
        <v>0</v>
      </c>
      <c r="M131" s="11"/>
      <c r="N131" s="5"/>
      <c r="O131" s="12"/>
      <c r="P131" s="9">
        <f t="shared" si="20"/>
        <v>0</v>
      </c>
      <c r="Q131" s="11"/>
      <c r="R131" s="5"/>
      <c r="S131" s="12"/>
      <c r="T131" s="9">
        <f t="shared" si="21"/>
        <v>0</v>
      </c>
      <c r="U131" s="11"/>
      <c r="V131" s="5"/>
      <c r="W131" s="12"/>
      <c r="X131" s="9">
        <f t="shared" si="22"/>
        <v>0</v>
      </c>
      <c r="Y131" s="9" t="e">
        <f>(#REF!+#REF!+#REF!)</f>
        <v>#REF!</v>
      </c>
      <c r="Z131" s="9">
        <f t="shared" si="23"/>
        <v>0</v>
      </c>
    </row>
    <row r="132" spans="1:26" x14ac:dyDescent="0.3">
      <c r="A132" s="5"/>
      <c r="B132" s="5"/>
      <c r="C132" s="5" t="e">
        <f>VLOOKUP(Table26[[#This Row],[Redni broj natjecatelja]],'Popis sudionika'!$A$4:$C$300,2,TRUE)</f>
        <v>#N/A</v>
      </c>
      <c r="D132" s="5" t="e">
        <f>VLOOKUP(Table26[[#This Row],[Redni broj natjecatelja]],'Popis sudionika'!$A$4:$C$300,3,TRUE)</f>
        <v>#N/A</v>
      </c>
      <c r="E132" s="11"/>
      <c r="F132" s="5"/>
      <c r="G132" s="12"/>
      <c r="H132" s="9">
        <f t="shared" ref="H132:H163" si="24">(E132+F132+G132)</f>
        <v>0</v>
      </c>
      <c r="I132" s="11"/>
      <c r="J132" s="5"/>
      <c r="K132" s="12"/>
      <c r="L132" s="9">
        <f t="shared" ref="L132:L163" si="25">(I132+J132+K132)</f>
        <v>0</v>
      </c>
      <c r="M132" s="11"/>
      <c r="N132" s="5"/>
      <c r="O132" s="12"/>
      <c r="P132" s="9">
        <f t="shared" ref="P132:P163" si="26">(M132+N132+O132)</f>
        <v>0</v>
      </c>
      <c r="Q132" s="11"/>
      <c r="R132" s="5"/>
      <c r="S132" s="12"/>
      <c r="T132" s="9">
        <f t="shared" ref="T132:T163" si="27">(Q132+R132+S132)</f>
        <v>0</v>
      </c>
      <c r="U132" s="11"/>
      <c r="V132" s="5"/>
      <c r="W132" s="12"/>
      <c r="X132" s="9">
        <f t="shared" ref="X132:X163" si="28">(U132+V132+W132)</f>
        <v>0</v>
      </c>
      <c r="Y132" s="9" t="e">
        <f>(#REF!+#REF!+#REF!)</f>
        <v>#REF!</v>
      </c>
      <c r="Z132" s="9">
        <f t="shared" ref="Z132:Z163" si="29">(H132+L132+P132+T132+X132)/5</f>
        <v>0</v>
      </c>
    </row>
    <row r="133" spans="1:26" x14ac:dyDescent="0.3">
      <c r="A133" s="5"/>
      <c r="B133" s="5"/>
      <c r="C133" s="5" t="e">
        <f>VLOOKUP(Table26[[#This Row],[Redni broj natjecatelja]],'Popis sudionika'!$A$4:$C$300,2,TRUE)</f>
        <v>#N/A</v>
      </c>
      <c r="D133" s="5" t="e">
        <f>VLOOKUP(Table26[[#This Row],[Redni broj natjecatelja]],'Popis sudionika'!$A$4:$C$300,3,TRUE)</f>
        <v>#N/A</v>
      </c>
      <c r="E133" s="11"/>
      <c r="F133" s="5"/>
      <c r="G133" s="12"/>
      <c r="H133" s="9">
        <f t="shared" si="24"/>
        <v>0</v>
      </c>
      <c r="I133" s="11"/>
      <c r="J133" s="5"/>
      <c r="K133" s="12"/>
      <c r="L133" s="9">
        <f t="shared" si="25"/>
        <v>0</v>
      </c>
      <c r="M133" s="11"/>
      <c r="N133" s="5"/>
      <c r="O133" s="12"/>
      <c r="P133" s="9">
        <f t="shared" si="26"/>
        <v>0</v>
      </c>
      <c r="Q133" s="11"/>
      <c r="R133" s="5"/>
      <c r="S133" s="12"/>
      <c r="T133" s="9">
        <f t="shared" si="27"/>
        <v>0</v>
      </c>
      <c r="U133" s="11"/>
      <c r="V133" s="5"/>
      <c r="W133" s="12"/>
      <c r="X133" s="9">
        <f t="shared" si="28"/>
        <v>0</v>
      </c>
      <c r="Y133" s="9" t="e">
        <f>(#REF!+#REF!+#REF!)</f>
        <v>#REF!</v>
      </c>
      <c r="Z133" s="9">
        <f t="shared" si="29"/>
        <v>0</v>
      </c>
    </row>
    <row r="134" spans="1:26" x14ac:dyDescent="0.3">
      <c r="A134" s="5"/>
      <c r="B134" s="5"/>
      <c r="C134" s="5" t="e">
        <f>VLOOKUP(Table26[[#This Row],[Redni broj natjecatelja]],'Popis sudionika'!$A$4:$C$300,2,TRUE)</f>
        <v>#N/A</v>
      </c>
      <c r="D134" s="5" t="e">
        <f>VLOOKUP(Table26[[#This Row],[Redni broj natjecatelja]],'Popis sudionika'!$A$4:$C$300,3,TRUE)</f>
        <v>#N/A</v>
      </c>
      <c r="E134" s="11"/>
      <c r="F134" s="5"/>
      <c r="G134" s="12"/>
      <c r="H134" s="9">
        <f t="shared" si="24"/>
        <v>0</v>
      </c>
      <c r="I134" s="11"/>
      <c r="J134" s="5"/>
      <c r="K134" s="12"/>
      <c r="L134" s="9">
        <f t="shared" si="25"/>
        <v>0</v>
      </c>
      <c r="M134" s="11"/>
      <c r="N134" s="5"/>
      <c r="O134" s="12"/>
      <c r="P134" s="9">
        <f t="shared" si="26"/>
        <v>0</v>
      </c>
      <c r="Q134" s="11"/>
      <c r="R134" s="5"/>
      <c r="S134" s="12"/>
      <c r="T134" s="9">
        <f t="shared" si="27"/>
        <v>0</v>
      </c>
      <c r="U134" s="11"/>
      <c r="V134" s="5"/>
      <c r="W134" s="12"/>
      <c r="X134" s="9">
        <f t="shared" si="28"/>
        <v>0</v>
      </c>
      <c r="Y134" s="9" t="e">
        <f>(#REF!+#REF!+#REF!)</f>
        <v>#REF!</v>
      </c>
      <c r="Z134" s="9">
        <f t="shared" si="29"/>
        <v>0</v>
      </c>
    </row>
    <row r="135" spans="1:26" x14ac:dyDescent="0.3">
      <c r="A135" s="5"/>
      <c r="B135" s="5"/>
      <c r="C135" s="5" t="e">
        <f>VLOOKUP(Table26[[#This Row],[Redni broj natjecatelja]],'Popis sudionika'!$A$4:$C$300,2,TRUE)</f>
        <v>#N/A</v>
      </c>
      <c r="D135" s="5" t="e">
        <f>VLOOKUP(Table26[[#This Row],[Redni broj natjecatelja]],'Popis sudionika'!$A$4:$C$300,3,TRUE)</f>
        <v>#N/A</v>
      </c>
      <c r="E135" s="11"/>
      <c r="F135" s="5"/>
      <c r="G135" s="12"/>
      <c r="H135" s="9">
        <f t="shared" si="24"/>
        <v>0</v>
      </c>
      <c r="I135" s="11"/>
      <c r="J135" s="5"/>
      <c r="K135" s="12"/>
      <c r="L135" s="9">
        <f t="shared" si="25"/>
        <v>0</v>
      </c>
      <c r="M135" s="11"/>
      <c r="N135" s="5"/>
      <c r="O135" s="12"/>
      <c r="P135" s="9">
        <f t="shared" si="26"/>
        <v>0</v>
      </c>
      <c r="Q135" s="11"/>
      <c r="R135" s="5"/>
      <c r="S135" s="12"/>
      <c r="T135" s="9">
        <f t="shared" si="27"/>
        <v>0</v>
      </c>
      <c r="U135" s="11"/>
      <c r="V135" s="5"/>
      <c r="W135" s="12"/>
      <c r="X135" s="9">
        <f t="shared" si="28"/>
        <v>0</v>
      </c>
      <c r="Y135" s="9" t="e">
        <f>(#REF!+#REF!+#REF!)</f>
        <v>#REF!</v>
      </c>
      <c r="Z135" s="9">
        <f t="shared" si="29"/>
        <v>0</v>
      </c>
    </row>
    <row r="136" spans="1:26" x14ac:dyDescent="0.3">
      <c r="A136" s="5"/>
      <c r="B136" s="5"/>
      <c r="C136" s="5" t="e">
        <f>VLOOKUP(Table26[[#This Row],[Redni broj natjecatelja]],'Popis sudionika'!$A$4:$C$300,2,TRUE)</f>
        <v>#N/A</v>
      </c>
      <c r="D136" s="5" t="e">
        <f>VLOOKUP(Table26[[#This Row],[Redni broj natjecatelja]],'Popis sudionika'!$A$4:$C$300,3,TRUE)</f>
        <v>#N/A</v>
      </c>
      <c r="E136" s="11"/>
      <c r="F136" s="5"/>
      <c r="G136" s="12"/>
      <c r="H136" s="9">
        <f t="shared" si="24"/>
        <v>0</v>
      </c>
      <c r="I136" s="11"/>
      <c r="J136" s="5"/>
      <c r="K136" s="12"/>
      <c r="L136" s="9">
        <f t="shared" si="25"/>
        <v>0</v>
      </c>
      <c r="M136" s="11"/>
      <c r="N136" s="5"/>
      <c r="O136" s="12"/>
      <c r="P136" s="9">
        <f t="shared" si="26"/>
        <v>0</v>
      </c>
      <c r="Q136" s="11"/>
      <c r="R136" s="5"/>
      <c r="S136" s="12"/>
      <c r="T136" s="9">
        <f t="shared" si="27"/>
        <v>0</v>
      </c>
      <c r="U136" s="11"/>
      <c r="V136" s="5"/>
      <c r="W136" s="12"/>
      <c r="X136" s="9">
        <f t="shared" si="28"/>
        <v>0</v>
      </c>
      <c r="Y136" s="9" t="e">
        <f>(#REF!+#REF!+#REF!)</f>
        <v>#REF!</v>
      </c>
      <c r="Z136" s="9">
        <f t="shared" si="29"/>
        <v>0</v>
      </c>
    </row>
    <row r="137" spans="1:26" x14ac:dyDescent="0.3">
      <c r="A137" s="5"/>
      <c r="B137" s="5"/>
      <c r="C137" s="5" t="e">
        <f>VLOOKUP(Table26[[#This Row],[Redni broj natjecatelja]],'Popis sudionika'!$A$4:$C$300,2,TRUE)</f>
        <v>#N/A</v>
      </c>
      <c r="D137" s="5" t="e">
        <f>VLOOKUP(Table26[[#This Row],[Redni broj natjecatelja]],'Popis sudionika'!$A$4:$C$300,3,TRUE)</f>
        <v>#N/A</v>
      </c>
      <c r="E137" s="11"/>
      <c r="F137" s="5"/>
      <c r="G137" s="12"/>
      <c r="H137" s="9">
        <f t="shared" si="24"/>
        <v>0</v>
      </c>
      <c r="I137" s="11"/>
      <c r="J137" s="5"/>
      <c r="K137" s="12"/>
      <c r="L137" s="9">
        <f t="shared" si="25"/>
        <v>0</v>
      </c>
      <c r="M137" s="11"/>
      <c r="N137" s="5"/>
      <c r="O137" s="12"/>
      <c r="P137" s="9">
        <f t="shared" si="26"/>
        <v>0</v>
      </c>
      <c r="Q137" s="11"/>
      <c r="R137" s="5"/>
      <c r="S137" s="12"/>
      <c r="T137" s="9">
        <f t="shared" si="27"/>
        <v>0</v>
      </c>
      <c r="U137" s="11"/>
      <c r="V137" s="5"/>
      <c r="W137" s="12"/>
      <c r="X137" s="9">
        <f t="shared" si="28"/>
        <v>0</v>
      </c>
      <c r="Y137" s="9" t="e">
        <f>(#REF!+#REF!+#REF!)</f>
        <v>#REF!</v>
      </c>
      <c r="Z137" s="9">
        <f t="shared" si="29"/>
        <v>0</v>
      </c>
    </row>
    <row r="138" spans="1:26" x14ac:dyDescent="0.3">
      <c r="A138" s="5"/>
      <c r="B138" s="5"/>
      <c r="C138" s="5" t="e">
        <f>VLOOKUP(Table26[[#This Row],[Redni broj natjecatelja]],'Popis sudionika'!$A$4:$C$300,2,TRUE)</f>
        <v>#N/A</v>
      </c>
      <c r="D138" s="5" t="e">
        <f>VLOOKUP(Table26[[#This Row],[Redni broj natjecatelja]],'Popis sudionika'!$A$4:$C$300,3,TRUE)</f>
        <v>#N/A</v>
      </c>
      <c r="E138" s="11"/>
      <c r="F138" s="5"/>
      <c r="G138" s="12"/>
      <c r="H138" s="9">
        <f t="shared" si="24"/>
        <v>0</v>
      </c>
      <c r="I138" s="11"/>
      <c r="J138" s="5"/>
      <c r="K138" s="12"/>
      <c r="L138" s="9">
        <f t="shared" si="25"/>
        <v>0</v>
      </c>
      <c r="M138" s="11"/>
      <c r="N138" s="5"/>
      <c r="O138" s="12"/>
      <c r="P138" s="9">
        <f t="shared" si="26"/>
        <v>0</v>
      </c>
      <c r="Q138" s="11"/>
      <c r="R138" s="5"/>
      <c r="S138" s="12"/>
      <c r="T138" s="9">
        <f t="shared" si="27"/>
        <v>0</v>
      </c>
      <c r="U138" s="11"/>
      <c r="V138" s="5"/>
      <c r="W138" s="12"/>
      <c r="X138" s="9">
        <f t="shared" si="28"/>
        <v>0</v>
      </c>
      <c r="Y138" s="9" t="e">
        <f>(#REF!+#REF!+#REF!)</f>
        <v>#REF!</v>
      </c>
      <c r="Z138" s="9">
        <f t="shared" si="29"/>
        <v>0</v>
      </c>
    </row>
    <row r="139" spans="1:26" x14ac:dyDescent="0.3">
      <c r="A139" s="5"/>
      <c r="B139" s="5"/>
      <c r="C139" s="5" t="e">
        <f>VLOOKUP(Table26[[#This Row],[Redni broj natjecatelja]],'Popis sudionika'!$A$4:$C$300,2,TRUE)</f>
        <v>#N/A</v>
      </c>
      <c r="D139" s="5" t="e">
        <f>VLOOKUP(Table26[[#This Row],[Redni broj natjecatelja]],'Popis sudionika'!$A$4:$C$300,3,TRUE)</f>
        <v>#N/A</v>
      </c>
      <c r="E139" s="11"/>
      <c r="F139" s="5"/>
      <c r="G139" s="12"/>
      <c r="H139" s="9">
        <f t="shared" si="24"/>
        <v>0</v>
      </c>
      <c r="I139" s="11"/>
      <c r="J139" s="5"/>
      <c r="K139" s="12"/>
      <c r="L139" s="9">
        <f t="shared" si="25"/>
        <v>0</v>
      </c>
      <c r="M139" s="11"/>
      <c r="N139" s="5"/>
      <c r="O139" s="12"/>
      <c r="P139" s="9">
        <f t="shared" si="26"/>
        <v>0</v>
      </c>
      <c r="Q139" s="11"/>
      <c r="R139" s="5"/>
      <c r="S139" s="12"/>
      <c r="T139" s="9">
        <f t="shared" si="27"/>
        <v>0</v>
      </c>
      <c r="U139" s="11"/>
      <c r="V139" s="5"/>
      <c r="W139" s="12"/>
      <c r="X139" s="9">
        <f t="shared" si="28"/>
        <v>0</v>
      </c>
      <c r="Y139" s="9" t="e">
        <f>(#REF!+#REF!+#REF!)</f>
        <v>#REF!</v>
      </c>
      <c r="Z139" s="9">
        <f t="shared" si="29"/>
        <v>0</v>
      </c>
    </row>
    <row r="140" spans="1:26" x14ac:dyDescent="0.3">
      <c r="A140" s="5"/>
      <c r="B140" s="5"/>
      <c r="C140" s="5" t="e">
        <f>VLOOKUP(Table26[[#This Row],[Redni broj natjecatelja]],'Popis sudionika'!$A$4:$C$300,2,TRUE)</f>
        <v>#N/A</v>
      </c>
      <c r="D140" s="5" t="e">
        <f>VLOOKUP(Table26[[#This Row],[Redni broj natjecatelja]],'Popis sudionika'!$A$4:$C$300,3,TRUE)</f>
        <v>#N/A</v>
      </c>
      <c r="E140" s="11"/>
      <c r="F140" s="5"/>
      <c r="G140" s="12"/>
      <c r="H140" s="9">
        <f t="shared" si="24"/>
        <v>0</v>
      </c>
      <c r="I140" s="11"/>
      <c r="J140" s="5"/>
      <c r="K140" s="12"/>
      <c r="L140" s="9">
        <f t="shared" si="25"/>
        <v>0</v>
      </c>
      <c r="M140" s="11"/>
      <c r="N140" s="5"/>
      <c r="O140" s="12"/>
      <c r="P140" s="9">
        <f t="shared" si="26"/>
        <v>0</v>
      </c>
      <c r="Q140" s="11"/>
      <c r="R140" s="5"/>
      <c r="S140" s="12"/>
      <c r="T140" s="9">
        <f t="shared" si="27"/>
        <v>0</v>
      </c>
      <c r="U140" s="11"/>
      <c r="V140" s="5"/>
      <c r="W140" s="12"/>
      <c r="X140" s="9">
        <f t="shared" si="28"/>
        <v>0</v>
      </c>
      <c r="Y140" s="9" t="e">
        <f>(#REF!+#REF!+#REF!)</f>
        <v>#REF!</v>
      </c>
      <c r="Z140" s="9">
        <f t="shared" si="29"/>
        <v>0</v>
      </c>
    </row>
    <row r="141" spans="1:26" x14ac:dyDescent="0.3">
      <c r="A141" s="5"/>
      <c r="B141" s="5"/>
      <c r="C141" s="5" t="e">
        <f>VLOOKUP(Table26[[#This Row],[Redni broj natjecatelja]],'Popis sudionika'!$A$4:$C$300,2,TRUE)</f>
        <v>#N/A</v>
      </c>
      <c r="D141" s="5" t="e">
        <f>VLOOKUP(Table26[[#This Row],[Redni broj natjecatelja]],'Popis sudionika'!$A$4:$C$300,3,TRUE)</f>
        <v>#N/A</v>
      </c>
      <c r="E141" s="11"/>
      <c r="F141" s="5"/>
      <c r="G141" s="12"/>
      <c r="H141" s="9">
        <f t="shared" si="24"/>
        <v>0</v>
      </c>
      <c r="I141" s="11"/>
      <c r="J141" s="5"/>
      <c r="K141" s="12"/>
      <c r="L141" s="9">
        <f t="shared" si="25"/>
        <v>0</v>
      </c>
      <c r="M141" s="11"/>
      <c r="N141" s="5"/>
      <c r="O141" s="12"/>
      <c r="P141" s="9">
        <f t="shared" si="26"/>
        <v>0</v>
      </c>
      <c r="Q141" s="11"/>
      <c r="R141" s="5"/>
      <c r="S141" s="12"/>
      <c r="T141" s="9">
        <f t="shared" si="27"/>
        <v>0</v>
      </c>
      <c r="U141" s="11"/>
      <c r="V141" s="5"/>
      <c r="W141" s="12"/>
      <c r="X141" s="9">
        <f t="shared" si="28"/>
        <v>0</v>
      </c>
      <c r="Y141" s="9" t="e">
        <f>(#REF!+#REF!+#REF!)</f>
        <v>#REF!</v>
      </c>
      <c r="Z141" s="9">
        <f t="shared" si="29"/>
        <v>0</v>
      </c>
    </row>
    <row r="142" spans="1:26" x14ac:dyDescent="0.3">
      <c r="A142" s="5"/>
      <c r="B142" s="5"/>
      <c r="C142" s="5" t="e">
        <f>VLOOKUP(Table26[[#This Row],[Redni broj natjecatelja]],'Popis sudionika'!$A$4:$C$300,2,TRUE)</f>
        <v>#N/A</v>
      </c>
      <c r="D142" s="5" t="e">
        <f>VLOOKUP(Table26[[#This Row],[Redni broj natjecatelja]],'Popis sudionika'!$A$4:$C$300,3,TRUE)</f>
        <v>#N/A</v>
      </c>
      <c r="E142" s="11"/>
      <c r="F142" s="5"/>
      <c r="G142" s="12"/>
      <c r="H142" s="9">
        <f t="shared" si="24"/>
        <v>0</v>
      </c>
      <c r="I142" s="11"/>
      <c r="J142" s="5"/>
      <c r="K142" s="12"/>
      <c r="L142" s="9">
        <f t="shared" si="25"/>
        <v>0</v>
      </c>
      <c r="M142" s="11"/>
      <c r="N142" s="5"/>
      <c r="O142" s="12"/>
      <c r="P142" s="9">
        <f t="shared" si="26"/>
        <v>0</v>
      </c>
      <c r="Q142" s="11"/>
      <c r="R142" s="5"/>
      <c r="S142" s="12"/>
      <c r="T142" s="9">
        <f t="shared" si="27"/>
        <v>0</v>
      </c>
      <c r="U142" s="11"/>
      <c r="V142" s="5"/>
      <c r="W142" s="12"/>
      <c r="X142" s="9">
        <f t="shared" si="28"/>
        <v>0</v>
      </c>
      <c r="Y142" s="9" t="e">
        <f>(#REF!+#REF!+#REF!)</f>
        <v>#REF!</v>
      </c>
      <c r="Z142" s="9">
        <f t="shared" si="29"/>
        <v>0</v>
      </c>
    </row>
    <row r="143" spans="1:26" x14ac:dyDescent="0.3">
      <c r="A143" s="5"/>
      <c r="B143" s="5"/>
      <c r="C143" s="5" t="e">
        <f>VLOOKUP(Table26[[#This Row],[Redni broj natjecatelja]],'Popis sudionika'!$A$4:$C$300,2,TRUE)</f>
        <v>#N/A</v>
      </c>
      <c r="D143" s="5" t="e">
        <f>VLOOKUP(Table26[[#This Row],[Redni broj natjecatelja]],'Popis sudionika'!$A$4:$C$300,3,TRUE)</f>
        <v>#N/A</v>
      </c>
      <c r="E143" s="11"/>
      <c r="F143" s="5"/>
      <c r="G143" s="12"/>
      <c r="H143" s="9">
        <f t="shared" si="24"/>
        <v>0</v>
      </c>
      <c r="I143" s="11"/>
      <c r="J143" s="5"/>
      <c r="K143" s="12"/>
      <c r="L143" s="9">
        <f t="shared" si="25"/>
        <v>0</v>
      </c>
      <c r="M143" s="11"/>
      <c r="N143" s="5"/>
      <c r="O143" s="12"/>
      <c r="P143" s="9">
        <f t="shared" si="26"/>
        <v>0</v>
      </c>
      <c r="Q143" s="11"/>
      <c r="R143" s="5"/>
      <c r="S143" s="12"/>
      <c r="T143" s="9">
        <f t="shared" si="27"/>
        <v>0</v>
      </c>
      <c r="U143" s="11"/>
      <c r="V143" s="5"/>
      <c r="W143" s="12"/>
      <c r="X143" s="9">
        <f t="shared" si="28"/>
        <v>0</v>
      </c>
      <c r="Y143" s="9" t="e">
        <f>(#REF!+#REF!+#REF!)</f>
        <v>#REF!</v>
      </c>
      <c r="Z143" s="9">
        <f t="shared" si="29"/>
        <v>0</v>
      </c>
    </row>
    <row r="144" spans="1:26" x14ac:dyDescent="0.3">
      <c r="A144" s="5"/>
      <c r="B144" s="5"/>
      <c r="C144" s="5" t="e">
        <f>VLOOKUP(Table26[[#This Row],[Redni broj natjecatelja]],'Popis sudionika'!$A$4:$C$300,2,TRUE)</f>
        <v>#N/A</v>
      </c>
      <c r="D144" s="5" t="e">
        <f>VLOOKUP(Table26[[#This Row],[Redni broj natjecatelja]],'Popis sudionika'!$A$4:$C$300,3,TRUE)</f>
        <v>#N/A</v>
      </c>
      <c r="E144" s="11"/>
      <c r="F144" s="5"/>
      <c r="G144" s="12"/>
      <c r="H144" s="9">
        <f t="shared" si="24"/>
        <v>0</v>
      </c>
      <c r="I144" s="11"/>
      <c r="J144" s="5"/>
      <c r="K144" s="12"/>
      <c r="L144" s="9">
        <f t="shared" si="25"/>
        <v>0</v>
      </c>
      <c r="M144" s="11"/>
      <c r="N144" s="5"/>
      <c r="O144" s="12"/>
      <c r="P144" s="9">
        <f t="shared" si="26"/>
        <v>0</v>
      </c>
      <c r="Q144" s="11"/>
      <c r="R144" s="5"/>
      <c r="S144" s="12"/>
      <c r="T144" s="9">
        <f t="shared" si="27"/>
        <v>0</v>
      </c>
      <c r="U144" s="11"/>
      <c r="V144" s="5"/>
      <c r="W144" s="12"/>
      <c r="X144" s="9">
        <f t="shared" si="28"/>
        <v>0</v>
      </c>
      <c r="Y144" s="9" t="e">
        <f>(#REF!+#REF!+#REF!)</f>
        <v>#REF!</v>
      </c>
      <c r="Z144" s="9">
        <f t="shared" si="29"/>
        <v>0</v>
      </c>
    </row>
    <row r="145" spans="1:26" x14ac:dyDescent="0.3">
      <c r="A145" s="5"/>
      <c r="B145" s="5"/>
      <c r="C145" s="5" t="e">
        <f>VLOOKUP(Table26[[#This Row],[Redni broj natjecatelja]],'Popis sudionika'!$A$4:$C$300,2,TRUE)</f>
        <v>#N/A</v>
      </c>
      <c r="D145" s="5" t="e">
        <f>VLOOKUP(Table26[[#This Row],[Redni broj natjecatelja]],'Popis sudionika'!$A$4:$C$300,3,TRUE)</f>
        <v>#N/A</v>
      </c>
      <c r="E145" s="11"/>
      <c r="F145" s="5"/>
      <c r="G145" s="12"/>
      <c r="H145" s="9">
        <f t="shared" si="24"/>
        <v>0</v>
      </c>
      <c r="I145" s="11"/>
      <c r="J145" s="5"/>
      <c r="K145" s="12"/>
      <c r="L145" s="9">
        <f t="shared" si="25"/>
        <v>0</v>
      </c>
      <c r="M145" s="11"/>
      <c r="N145" s="5"/>
      <c r="O145" s="12"/>
      <c r="P145" s="9">
        <f t="shared" si="26"/>
        <v>0</v>
      </c>
      <c r="Q145" s="11"/>
      <c r="R145" s="5"/>
      <c r="S145" s="12"/>
      <c r="T145" s="9">
        <f t="shared" si="27"/>
        <v>0</v>
      </c>
      <c r="U145" s="11"/>
      <c r="V145" s="5"/>
      <c r="W145" s="12"/>
      <c r="X145" s="9">
        <f t="shared" si="28"/>
        <v>0</v>
      </c>
      <c r="Y145" s="9" t="e">
        <f>(#REF!+#REF!+#REF!)</f>
        <v>#REF!</v>
      </c>
      <c r="Z145" s="9">
        <f t="shared" si="29"/>
        <v>0</v>
      </c>
    </row>
    <row r="146" spans="1:26" x14ac:dyDescent="0.3">
      <c r="A146" s="5"/>
      <c r="B146" s="5"/>
      <c r="C146" s="5" t="e">
        <f>VLOOKUP(Table26[[#This Row],[Redni broj natjecatelja]],'Popis sudionika'!$A$4:$C$300,2,TRUE)</f>
        <v>#N/A</v>
      </c>
      <c r="D146" s="5" t="e">
        <f>VLOOKUP(Table26[[#This Row],[Redni broj natjecatelja]],'Popis sudionika'!$A$4:$C$300,3,TRUE)</f>
        <v>#N/A</v>
      </c>
      <c r="E146" s="11"/>
      <c r="F146" s="5"/>
      <c r="G146" s="12"/>
      <c r="H146" s="9">
        <f t="shared" si="24"/>
        <v>0</v>
      </c>
      <c r="I146" s="11"/>
      <c r="J146" s="5"/>
      <c r="K146" s="12"/>
      <c r="L146" s="9">
        <f t="shared" si="25"/>
        <v>0</v>
      </c>
      <c r="M146" s="11"/>
      <c r="N146" s="5"/>
      <c r="O146" s="12"/>
      <c r="P146" s="9">
        <f t="shared" si="26"/>
        <v>0</v>
      </c>
      <c r="Q146" s="11"/>
      <c r="R146" s="5"/>
      <c r="S146" s="12"/>
      <c r="T146" s="9">
        <f t="shared" si="27"/>
        <v>0</v>
      </c>
      <c r="U146" s="11"/>
      <c r="V146" s="5"/>
      <c r="W146" s="12"/>
      <c r="X146" s="9">
        <f t="shared" si="28"/>
        <v>0</v>
      </c>
      <c r="Y146" s="9" t="e">
        <f>(#REF!+#REF!+#REF!)</f>
        <v>#REF!</v>
      </c>
      <c r="Z146" s="9">
        <f t="shared" si="29"/>
        <v>0</v>
      </c>
    </row>
    <row r="147" spans="1:26" x14ac:dyDescent="0.3">
      <c r="A147" s="5"/>
      <c r="B147" s="5"/>
      <c r="C147" s="5" t="e">
        <f>VLOOKUP(Table26[[#This Row],[Redni broj natjecatelja]],'Popis sudionika'!$A$4:$C$300,2,TRUE)</f>
        <v>#N/A</v>
      </c>
      <c r="D147" s="5" t="e">
        <f>VLOOKUP(Table26[[#This Row],[Redni broj natjecatelja]],'Popis sudionika'!$A$4:$C$300,3,TRUE)</f>
        <v>#N/A</v>
      </c>
      <c r="E147" s="11"/>
      <c r="F147" s="5"/>
      <c r="G147" s="12"/>
      <c r="H147" s="9">
        <f t="shared" si="24"/>
        <v>0</v>
      </c>
      <c r="I147" s="11"/>
      <c r="J147" s="5"/>
      <c r="K147" s="12"/>
      <c r="L147" s="9">
        <f t="shared" si="25"/>
        <v>0</v>
      </c>
      <c r="M147" s="11"/>
      <c r="N147" s="5"/>
      <c r="O147" s="12"/>
      <c r="P147" s="9">
        <f t="shared" si="26"/>
        <v>0</v>
      </c>
      <c r="Q147" s="11"/>
      <c r="R147" s="5"/>
      <c r="S147" s="12"/>
      <c r="T147" s="9">
        <f t="shared" si="27"/>
        <v>0</v>
      </c>
      <c r="U147" s="11"/>
      <c r="V147" s="5"/>
      <c r="W147" s="12"/>
      <c r="X147" s="9">
        <f t="shared" si="28"/>
        <v>0</v>
      </c>
      <c r="Y147" s="9" t="e">
        <f>(#REF!+#REF!+#REF!)</f>
        <v>#REF!</v>
      </c>
      <c r="Z147" s="9">
        <f t="shared" si="29"/>
        <v>0</v>
      </c>
    </row>
    <row r="148" spans="1:26" x14ac:dyDescent="0.3">
      <c r="A148" s="5"/>
      <c r="B148" s="5"/>
      <c r="C148" s="5" t="e">
        <f>VLOOKUP(Table26[[#This Row],[Redni broj natjecatelja]],'Popis sudionika'!$A$4:$C$300,2,TRUE)</f>
        <v>#N/A</v>
      </c>
      <c r="D148" s="5" t="e">
        <f>VLOOKUP(Table26[[#This Row],[Redni broj natjecatelja]],'Popis sudionika'!$A$4:$C$300,3,TRUE)</f>
        <v>#N/A</v>
      </c>
      <c r="E148" s="11"/>
      <c r="F148" s="5"/>
      <c r="G148" s="12"/>
      <c r="H148" s="9">
        <f t="shared" si="24"/>
        <v>0</v>
      </c>
      <c r="I148" s="11"/>
      <c r="J148" s="5"/>
      <c r="K148" s="12"/>
      <c r="L148" s="9">
        <f t="shared" si="25"/>
        <v>0</v>
      </c>
      <c r="M148" s="11"/>
      <c r="N148" s="5"/>
      <c r="O148" s="12"/>
      <c r="P148" s="9">
        <f t="shared" si="26"/>
        <v>0</v>
      </c>
      <c r="Q148" s="11"/>
      <c r="R148" s="5"/>
      <c r="S148" s="12"/>
      <c r="T148" s="9">
        <f t="shared" si="27"/>
        <v>0</v>
      </c>
      <c r="U148" s="11"/>
      <c r="V148" s="5"/>
      <c r="W148" s="12"/>
      <c r="X148" s="9">
        <f t="shared" si="28"/>
        <v>0</v>
      </c>
      <c r="Y148" s="9" t="e">
        <f>(#REF!+#REF!+#REF!)</f>
        <v>#REF!</v>
      </c>
      <c r="Z148" s="9">
        <f t="shared" si="29"/>
        <v>0</v>
      </c>
    </row>
    <row r="149" spans="1:26" x14ac:dyDescent="0.3">
      <c r="A149" s="5"/>
      <c r="B149" s="5"/>
      <c r="C149" s="5" t="e">
        <f>VLOOKUP(Table26[[#This Row],[Redni broj natjecatelja]],'Popis sudionika'!$A$4:$C$300,2,TRUE)</f>
        <v>#N/A</v>
      </c>
      <c r="D149" s="5" t="e">
        <f>VLOOKUP(Table26[[#This Row],[Redni broj natjecatelja]],'Popis sudionika'!$A$4:$C$300,3,TRUE)</f>
        <v>#N/A</v>
      </c>
      <c r="E149" s="11"/>
      <c r="F149" s="5"/>
      <c r="G149" s="12"/>
      <c r="H149" s="9">
        <f t="shared" si="24"/>
        <v>0</v>
      </c>
      <c r="I149" s="11"/>
      <c r="J149" s="5"/>
      <c r="K149" s="12"/>
      <c r="L149" s="9">
        <f t="shared" si="25"/>
        <v>0</v>
      </c>
      <c r="M149" s="11"/>
      <c r="N149" s="5"/>
      <c r="O149" s="12"/>
      <c r="P149" s="9">
        <f t="shared" si="26"/>
        <v>0</v>
      </c>
      <c r="Q149" s="11"/>
      <c r="R149" s="5"/>
      <c r="S149" s="12"/>
      <c r="T149" s="9">
        <f t="shared" si="27"/>
        <v>0</v>
      </c>
      <c r="U149" s="11"/>
      <c r="V149" s="5"/>
      <c r="W149" s="12"/>
      <c r="X149" s="9">
        <f t="shared" si="28"/>
        <v>0</v>
      </c>
      <c r="Y149" s="9" t="e">
        <f>(#REF!+#REF!+#REF!)</f>
        <v>#REF!</v>
      </c>
      <c r="Z149" s="9">
        <f t="shared" si="29"/>
        <v>0</v>
      </c>
    </row>
    <row r="150" spans="1:26" x14ac:dyDescent="0.3">
      <c r="A150" s="5"/>
      <c r="B150" s="5"/>
      <c r="C150" s="5" t="e">
        <f>VLOOKUP(Table26[[#This Row],[Redni broj natjecatelja]],'Popis sudionika'!$A$4:$C$300,2,TRUE)</f>
        <v>#N/A</v>
      </c>
      <c r="D150" s="5" t="e">
        <f>VLOOKUP(Table26[[#This Row],[Redni broj natjecatelja]],'Popis sudionika'!$A$4:$C$300,3,TRUE)</f>
        <v>#N/A</v>
      </c>
      <c r="E150" s="11"/>
      <c r="F150" s="5"/>
      <c r="G150" s="12"/>
      <c r="H150" s="9">
        <f t="shared" si="24"/>
        <v>0</v>
      </c>
      <c r="I150" s="11"/>
      <c r="J150" s="5"/>
      <c r="K150" s="12"/>
      <c r="L150" s="9">
        <f t="shared" si="25"/>
        <v>0</v>
      </c>
      <c r="M150" s="11"/>
      <c r="N150" s="5"/>
      <c r="O150" s="12"/>
      <c r="P150" s="9">
        <f t="shared" si="26"/>
        <v>0</v>
      </c>
      <c r="Q150" s="11"/>
      <c r="R150" s="5"/>
      <c r="S150" s="12"/>
      <c r="T150" s="9">
        <f t="shared" si="27"/>
        <v>0</v>
      </c>
      <c r="U150" s="11"/>
      <c r="V150" s="5"/>
      <c r="W150" s="12"/>
      <c r="X150" s="9">
        <f t="shared" si="28"/>
        <v>0</v>
      </c>
      <c r="Y150" s="9" t="e">
        <f>(#REF!+#REF!+#REF!)</f>
        <v>#REF!</v>
      </c>
      <c r="Z150" s="9">
        <f t="shared" si="29"/>
        <v>0</v>
      </c>
    </row>
    <row r="151" spans="1:26" x14ac:dyDescent="0.3">
      <c r="A151" s="5"/>
      <c r="B151" s="5"/>
      <c r="C151" s="5" t="e">
        <f>VLOOKUP(Table26[[#This Row],[Redni broj natjecatelja]],'Popis sudionika'!$A$4:$C$300,2,TRUE)</f>
        <v>#N/A</v>
      </c>
      <c r="D151" s="5" t="e">
        <f>VLOOKUP(Table26[[#This Row],[Redni broj natjecatelja]],'Popis sudionika'!$A$4:$C$300,3,TRUE)</f>
        <v>#N/A</v>
      </c>
      <c r="E151" s="11"/>
      <c r="F151" s="5"/>
      <c r="G151" s="12"/>
      <c r="H151" s="9">
        <f t="shared" si="24"/>
        <v>0</v>
      </c>
      <c r="I151" s="11"/>
      <c r="J151" s="5"/>
      <c r="K151" s="12"/>
      <c r="L151" s="9">
        <f t="shared" si="25"/>
        <v>0</v>
      </c>
      <c r="M151" s="11"/>
      <c r="N151" s="5"/>
      <c r="O151" s="12"/>
      <c r="P151" s="9">
        <f t="shared" si="26"/>
        <v>0</v>
      </c>
      <c r="Q151" s="11"/>
      <c r="R151" s="5"/>
      <c r="S151" s="12"/>
      <c r="T151" s="9">
        <f t="shared" si="27"/>
        <v>0</v>
      </c>
      <c r="U151" s="11"/>
      <c r="V151" s="5"/>
      <c r="W151" s="12"/>
      <c r="X151" s="9">
        <f t="shared" si="28"/>
        <v>0</v>
      </c>
      <c r="Y151" s="9" t="e">
        <f>(#REF!+#REF!+#REF!)</f>
        <v>#REF!</v>
      </c>
      <c r="Z151" s="9">
        <f t="shared" si="29"/>
        <v>0</v>
      </c>
    </row>
    <row r="152" spans="1:26" x14ac:dyDescent="0.3">
      <c r="A152" s="5"/>
      <c r="B152" s="5"/>
      <c r="C152" s="5" t="e">
        <f>VLOOKUP(Table26[[#This Row],[Redni broj natjecatelja]],'Popis sudionika'!$A$4:$C$300,2,TRUE)</f>
        <v>#N/A</v>
      </c>
      <c r="D152" s="5" t="e">
        <f>VLOOKUP(Table26[[#This Row],[Redni broj natjecatelja]],'Popis sudionika'!$A$4:$C$300,3,TRUE)</f>
        <v>#N/A</v>
      </c>
      <c r="E152" s="11"/>
      <c r="F152" s="5"/>
      <c r="G152" s="12"/>
      <c r="H152" s="9">
        <f t="shared" si="24"/>
        <v>0</v>
      </c>
      <c r="I152" s="11"/>
      <c r="J152" s="5"/>
      <c r="K152" s="12"/>
      <c r="L152" s="9">
        <f t="shared" si="25"/>
        <v>0</v>
      </c>
      <c r="M152" s="11"/>
      <c r="N152" s="5"/>
      <c r="O152" s="12"/>
      <c r="P152" s="9">
        <f t="shared" si="26"/>
        <v>0</v>
      </c>
      <c r="Q152" s="11"/>
      <c r="R152" s="5"/>
      <c r="S152" s="12"/>
      <c r="T152" s="9">
        <f t="shared" si="27"/>
        <v>0</v>
      </c>
      <c r="U152" s="11"/>
      <c r="V152" s="5"/>
      <c r="W152" s="12"/>
      <c r="X152" s="9">
        <f t="shared" si="28"/>
        <v>0</v>
      </c>
      <c r="Y152" s="9" t="e">
        <f>(#REF!+#REF!+#REF!)</f>
        <v>#REF!</v>
      </c>
      <c r="Z152" s="9">
        <f t="shared" si="29"/>
        <v>0</v>
      </c>
    </row>
    <row r="153" spans="1:26" x14ac:dyDescent="0.3">
      <c r="A153" s="5"/>
      <c r="B153" s="5"/>
      <c r="C153" s="5" t="e">
        <f>VLOOKUP(Table26[[#This Row],[Redni broj natjecatelja]],'Popis sudionika'!$A$4:$C$300,2,TRUE)</f>
        <v>#N/A</v>
      </c>
      <c r="D153" s="5" t="e">
        <f>VLOOKUP(Table26[[#This Row],[Redni broj natjecatelja]],'Popis sudionika'!$A$4:$C$300,3,TRUE)</f>
        <v>#N/A</v>
      </c>
      <c r="E153" s="11"/>
      <c r="F153" s="5"/>
      <c r="G153" s="12"/>
      <c r="H153" s="9">
        <f t="shared" si="24"/>
        <v>0</v>
      </c>
      <c r="I153" s="11"/>
      <c r="J153" s="5"/>
      <c r="K153" s="12"/>
      <c r="L153" s="9">
        <f t="shared" si="25"/>
        <v>0</v>
      </c>
      <c r="M153" s="11"/>
      <c r="N153" s="5"/>
      <c r="O153" s="12"/>
      <c r="P153" s="9">
        <f t="shared" si="26"/>
        <v>0</v>
      </c>
      <c r="Q153" s="11"/>
      <c r="R153" s="5"/>
      <c r="S153" s="12"/>
      <c r="T153" s="9">
        <f t="shared" si="27"/>
        <v>0</v>
      </c>
      <c r="U153" s="11"/>
      <c r="V153" s="5"/>
      <c r="W153" s="12"/>
      <c r="X153" s="9">
        <f t="shared" si="28"/>
        <v>0</v>
      </c>
      <c r="Y153" s="9" t="e">
        <f>(#REF!+#REF!+#REF!)</f>
        <v>#REF!</v>
      </c>
      <c r="Z153" s="9">
        <f t="shared" si="29"/>
        <v>0</v>
      </c>
    </row>
    <row r="154" spans="1:26" x14ac:dyDescent="0.3">
      <c r="A154" s="5"/>
      <c r="B154" s="5"/>
      <c r="C154" s="5" t="e">
        <f>VLOOKUP(Table26[[#This Row],[Redni broj natjecatelja]],'Popis sudionika'!$A$4:$C$300,2,TRUE)</f>
        <v>#N/A</v>
      </c>
      <c r="D154" s="5" t="e">
        <f>VLOOKUP(Table26[[#This Row],[Redni broj natjecatelja]],'Popis sudionika'!$A$4:$C$300,3,TRUE)</f>
        <v>#N/A</v>
      </c>
      <c r="E154" s="11"/>
      <c r="F154" s="5"/>
      <c r="G154" s="12"/>
      <c r="H154" s="9">
        <f t="shared" si="24"/>
        <v>0</v>
      </c>
      <c r="I154" s="11"/>
      <c r="J154" s="5"/>
      <c r="K154" s="12"/>
      <c r="L154" s="9">
        <f t="shared" si="25"/>
        <v>0</v>
      </c>
      <c r="M154" s="11"/>
      <c r="N154" s="5"/>
      <c r="O154" s="12"/>
      <c r="P154" s="9">
        <f t="shared" si="26"/>
        <v>0</v>
      </c>
      <c r="Q154" s="11"/>
      <c r="R154" s="5"/>
      <c r="S154" s="12"/>
      <c r="T154" s="9">
        <f t="shared" si="27"/>
        <v>0</v>
      </c>
      <c r="U154" s="11"/>
      <c r="V154" s="5"/>
      <c r="W154" s="12"/>
      <c r="X154" s="9">
        <f t="shared" si="28"/>
        <v>0</v>
      </c>
      <c r="Y154" s="9" t="e">
        <f>(#REF!+#REF!+#REF!)</f>
        <v>#REF!</v>
      </c>
      <c r="Z154" s="9">
        <f t="shared" si="29"/>
        <v>0</v>
      </c>
    </row>
    <row r="155" spans="1:26" x14ac:dyDescent="0.3">
      <c r="A155" s="5"/>
      <c r="B155" s="5"/>
      <c r="C155" s="5" t="e">
        <f>VLOOKUP(Table26[[#This Row],[Redni broj natjecatelja]],'Popis sudionika'!$A$4:$C$300,2,TRUE)</f>
        <v>#N/A</v>
      </c>
      <c r="D155" s="5" t="e">
        <f>VLOOKUP(Table26[[#This Row],[Redni broj natjecatelja]],'Popis sudionika'!$A$4:$C$300,3,TRUE)</f>
        <v>#N/A</v>
      </c>
      <c r="E155" s="11"/>
      <c r="F155" s="5"/>
      <c r="G155" s="12"/>
      <c r="H155" s="9">
        <f t="shared" si="24"/>
        <v>0</v>
      </c>
      <c r="I155" s="11"/>
      <c r="J155" s="5"/>
      <c r="K155" s="12"/>
      <c r="L155" s="9">
        <f t="shared" si="25"/>
        <v>0</v>
      </c>
      <c r="M155" s="11"/>
      <c r="N155" s="5"/>
      <c r="O155" s="12"/>
      <c r="P155" s="9">
        <f t="shared" si="26"/>
        <v>0</v>
      </c>
      <c r="Q155" s="11"/>
      <c r="R155" s="5"/>
      <c r="S155" s="12"/>
      <c r="T155" s="9">
        <f t="shared" si="27"/>
        <v>0</v>
      </c>
      <c r="U155" s="11"/>
      <c r="V155" s="5"/>
      <c r="W155" s="12"/>
      <c r="X155" s="9">
        <f t="shared" si="28"/>
        <v>0</v>
      </c>
      <c r="Y155" s="9" t="e">
        <f>(#REF!+#REF!+#REF!)</f>
        <v>#REF!</v>
      </c>
      <c r="Z155" s="9">
        <f t="shared" si="29"/>
        <v>0</v>
      </c>
    </row>
    <row r="156" spans="1:26" x14ac:dyDescent="0.3">
      <c r="A156" s="5"/>
      <c r="B156" s="5"/>
      <c r="C156" s="5" t="e">
        <f>VLOOKUP(Table26[[#This Row],[Redni broj natjecatelja]],'Popis sudionika'!$A$4:$C$300,2,TRUE)</f>
        <v>#N/A</v>
      </c>
      <c r="D156" s="5" t="e">
        <f>VLOOKUP(Table26[[#This Row],[Redni broj natjecatelja]],'Popis sudionika'!$A$4:$C$300,3,TRUE)</f>
        <v>#N/A</v>
      </c>
      <c r="E156" s="11"/>
      <c r="F156" s="5"/>
      <c r="G156" s="12"/>
      <c r="H156" s="9">
        <f t="shared" si="24"/>
        <v>0</v>
      </c>
      <c r="I156" s="11"/>
      <c r="J156" s="5"/>
      <c r="K156" s="12"/>
      <c r="L156" s="9">
        <f t="shared" si="25"/>
        <v>0</v>
      </c>
      <c r="M156" s="11"/>
      <c r="N156" s="5"/>
      <c r="O156" s="12"/>
      <c r="P156" s="9">
        <f t="shared" si="26"/>
        <v>0</v>
      </c>
      <c r="Q156" s="11"/>
      <c r="R156" s="5"/>
      <c r="S156" s="12"/>
      <c r="T156" s="9">
        <f t="shared" si="27"/>
        <v>0</v>
      </c>
      <c r="U156" s="11"/>
      <c r="V156" s="5"/>
      <c r="W156" s="12"/>
      <c r="X156" s="9">
        <f t="shared" si="28"/>
        <v>0</v>
      </c>
      <c r="Y156" s="9" t="e">
        <f>(#REF!+#REF!+#REF!)</f>
        <v>#REF!</v>
      </c>
      <c r="Z156" s="9">
        <f t="shared" si="29"/>
        <v>0</v>
      </c>
    </row>
    <row r="157" spans="1:26" x14ac:dyDescent="0.3">
      <c r="A157" s="5"/>
      <c r="B157" s="5"/>
      <c r="C157" s="5" t="e">
        <f>VLOOKUP(Table26[[#This Row],[Redni broj natjecatelja]],'Popis sudionika'!$A$4:$C$300,2,TRUE)</f>
        <v>#N/A</v>
      </c>
      <c r="D157" s="5" t="e">
        <f>VLOOKUP(Table26[[#This Row],[Redni broj natjecatelja]],'Popis sudionika'!$A$4:$C$300,3,TRUE)</f>
        <v>#N/A</v>
      </c>
      <c r="E157" s="11"/>
      <c r="F157" s="5"/>
      <c r="G157" s="12"/>
      <c r="H157" s="9">
        <f t="shared" si="24"/>
        <v>0</v>
      </c>
      <c r="I157" s="11"/>
      <c r="J157" s="5"/>
      <c r="K157" s="12"/>
      <c r="L157" s="9">
        <f t="shared" si="25"/>
        <v>0</v>
      </c>
      <c r="M157" s="11"/>
      <c r="N157" s="5"/>
      <c r="O157" s="12"/>
      <c r="P157" s="9">
        <f t="shared" si="26"/>
        <v>0</v>
      </c>
      <c r="Q157" s="11"/>
      <c r="R157" s="5"/>
      <c r="S157" s="12"/>
      <c r="T157" s="9">
        <f t="shared" si="27"/>
        <v>0</v>
      </c>
      <c r="U157" s="11"/>
      <c r="V157" s="5"/>
      <c r="W157" s="12"/>
      <c r="X157" s="9">
        <f t="shared" si="28"/>
        <v>0</v>
      </c>
      <c r="Y157" s="9" t="e">
        <f>(#REF!+#REF!+#REF!)</f>
        <v>#REF!</v>
      </c>
      <c r="Z157" s="9">
        <f t="shared" si="29"/>
        <v>0</v>
      </c>
    </row>
    <row r="158" spans="1:26" x14ac:dyDescent="0.3">
      <c r="A158" s="5"/>
      <c r="B158" s="5"/>
      <c r="C158" s="5" t="e">
        <f>VLOOKUP(Table26[[#This Row],[Redni broj natjecatelja]],'Popis sudionika'!$A$4:$C$300,2,TRUE)</f>
        <v>#N/A</v>
      </c>
      <c r="D158" s="5" t="e">
        <f>VLOOKUP(Table26[[#This Row],[Redni broj natjecatelja]],'Popis sudionika'!$A$4:$C$300,3,TRUE)</f>
        <v>#N/A</v>
      </c>
      <c r="E158" s="11"/>
      <c r="F158" s="5"/>
      <c r="G158" s="12"/>
      <c r="H158" s="9">
        <f t="shared" si="24"/>
        <v>0</v>
      </c>
      <c r="I158" s="11"/>
      <c r="J158" s="5"/>
      <c r="K158" s="12"/>
      <c r="L158" s="9">
        <f t="shared" si="25"/>
        <v>0</v>
      </c>
      <c r="M158" s="11"/>
      <c r="N158" s="5"/>
      <c r="O158" s="12"/>
      <c r="P158" s="9">
        <f t="shared" si="26"/>
        <v>0</v>
      </c>
      <c r="Q158" s="11"/>
      <c r="R158" s="5"/>
      <c r="S158" s="12"/>
      <c r="T158" s="9">
        <f t="shared" si="27"/>
        <v>0</v>
      </c>
      <c r="U158" s="11"/>
      <c r="V158" s="5"/>
      <c r="W158" s="12"/>
      <c r="X158" s="9">
        <f t="shared" si="28"/>
        <v>0</v>
      </c>
      <c r="Y158" s="9" t="e">
        <f>(#REF!+#REF!+#REF!)</f>
        <v>#REF!</v>
      </c>
      <c r="Z158" s="9">
        <f t="shared" si="29"/>
        <v>0</v>
      </c>
    </row>
    <row r="159" spans="1:26" x14ac:dyDescent="0.3">
      <c r="A159" s="5"/>
      <c r="B159" s="5"/>
      <c r="C159" s="5" t="e">
        <f>VLOOKUP(Table26[[#This Row],[Redni broj natjecatelja]],'Popis sudionika'!$A$4:$C$300,2,TRUE)</f>
        <v>#N/A</v>
      </c>
      <c r="D159" s="5" t="e">
        <f>VLOOKUP(Table26[[#This Row],[Redni broj natjecatelja]],'Popis sudionika'!$A$4:$C$300,3,TRUE)</f>
        <v>#N/A</v>
      </c>
      <c r="E159" s="11"/>
      <c r="F159" s="5"/>
      <c r="G159" s="12"/>
      <c r="H159" s="9">
        <f t="shared" si="24"/>
        <v>0</v>
      </c>
      <c r="I159" s="11"/>
      <c r="J159" s="5"/>
      <c r="K159" s="12"/>
      <c r="L159" s="9">
        <f t="shared" si="25"/>
        <v>0</v>
      </c>
      <c r="M159" s="11"/>
      <c r="N159" s="5"/>
      <c r="O159" s="12"/>
      <c r="P159" s="9">
        <f t="shared" si="26"/>
        <v>0</v>
      </c>
      <c r="Q159" s="11"/>
      <c r="R159" s="5"/>
      <c r="S159" s="12"/>
      <c r="T159" s="9">
        <f t="shared" si="27"/>
        <v>0</v>
      </c>
      <c r="U159" s="11"/>
      <c r="V159" s="5"/>
      <c r="W159" s="12"/>
      <c r="X159" s="9">
        <f t="shared" si="28"/>
        <v>0</v>
      </c>
      <c r="Y159" s="9" t="e">
        <f>(#REF!+#REF!+#REF!)</f>
        <v>#REF!</v>
      </c>
      <c r="Z159" s="9">
        <f t="shared" si="29"/>
        <v>0</v>
      </c>
    </row>
    <row r="160" spans="1:26" x14ac:dyDescent="0.3">
      <c r="A160" s="5"/>
      <c r="B160" s="5"/>
      <c r="C160" s="5" t="e">
        <f>VLOOKUP(Table26[[#This Row],[Redni broj natjecatelja]],'Popis sudionika'!$A$4:$C$300,2,TRUE)</f>
        <v>#N/A</v>
      </c>
      <c r="D160" s="5" t="e">
        <f>VLOOKUP(Table26[[#This Row],[Redni broj natjecatelja]],'Popis sudionika'!$A$4:$C$300,3,TRUE)</f>
        <v>#N/A</v>
      </c>
      <c r="E160" s="11"/>
      <c r="F160" s="5"/>
      <c r="G160" s="12"/>
      <c r="H160" s="9">
        <f t="shared" si="24"/>
        <v>0</v>
      </c>
      <c r="I160" s="11"/>
      <c r="J160" s="5"/>
      <c r="K160" s="12"/>
      <c r="L160" s="9">
        <f t="shared" si="25"/>
        <v>0</v>
      </c>
      <c r="M160" s="11"/>
      <c r="N160" s="5"/>
      <c r="O160" s="12"/>
      <c r="P160" s="9">
        <f t="shared" si="26"/>
        <v>0</v>
      </c>
      <c r="Q160" s="11"/>
      <c r="R160" s="5"/>
      <c r="S160" s="12"/>
      <c r="T160" s="9">
        <f t="shared" si="27"/>
        <v>0</v>
      </c>
      <c r="U160" s="11"/>
      <c r="V160" s="5"/>
      <c r="W160" s="12"/>
      <c r="X160" s="9">
        <f t="shared" si="28"/>
        <v>0</v>
      </c>
      <c r="Y160" s="9" t="e">
        <f>(#REF!+#REF!+#REF!)</f>
        <v>#REF!</v>
      </c>
      <c r="Z160" s="9">
        <f t="shared" si="29"/>
        <v>0</v>
      </c>
    </row>
    <row r="161" spans="1:26" x14ac:dyDescent="0.3">
      <c r="A161" s="5"/>
      <c r="B161" s="5"/>
      <c r="C161" s="5" t="e">
        <f>VLOOKUP(Table26[[#This Row],[Redni broj natjecatelja]],'Popis sudionika'!$A$4:$C$300,2,TRUE)</f>
        <v>#N/A</v>
      </c>
      <c r="D161" s="5" t="e">
        <f>VLOOKUP(Table26[[#This Row],[Redni broj natjecatelja]],'Popis sudionika'!$A$4:$C$300,3,TRUE)</f>
        <v>#N/A</v>
      </c>
      <c r="E161" s="11"/>
      <c r="F161" s="5"/>
      <c r="G161" s="12"/>
      <c r="H161" s="9">
        <f t="shared" si="24"/>
        <v>0</v>
      </c>
      <c r="I161" s="11"/>
      <c r="J161" s="5"/>
      <c r="K161" s="12"/>
      <c r="L161" s="9">
        <f t="shared" si="25"/>
        <v>0</v>
      </c>
      <c r="M161" s="11"/>
      <c r="N161" s="5"/>
      <c r="O161" s="12"/>
      <c r="P161" s="9">
        <f t="shared" si="26"/>
        <v>0</v>
      </c>
      <c r="Q161" s="11"/>
      <c r="R161" s="5"/>
      <c r="S161" s="12"/>
      <c r="T161" s="9">
        <f t="shared" si="27"/>
        <v>0</v>
      </c>
      <c r="U161" s="11"/>
      <c r="V161" s="5"/>
      <c r="W161" s="12"/>
      <c r="X161" s="9">
        <f t="shared" si="28"/>
        <v>0</v>
      </c>
      <c r="Y161" s="9" t="e">
        <f>(#REF!+#REF!+#REF!)</f>
        <v>#REF!</v>
      </c>
      <c r="Z161" s="9">
        <f t="shared" si="29"/>
        <v>0</v>
      </c>
    </row>
    <row r="162" spans="1:26" x14ac:dyDescent="0.3">
      <c r="A162" s="5"/>
      <c r="B162" s="5"/>
      <c r="C162" s="5" t="e">
        <f>VLOOKUP(Table26[[#This Row],[Redni broj natjecatelja]],'Popis sudionika'!$A$4:$C$300,2,TRUE)</f>
        <v>#N/A</v>
      </c>
      <c r="D162" s="5" t="e">
        <f>VLOOKUP(Table26[[#This Row],[Redni broj natjecatelja]],'Popis sudionika'!$A$4:$C$300,3,TRUE)</f>
        <v>#N/A</v>
      </c>
      <c r="E162" s="11"/>
      <c r="F162" s="5"/>
      <c r="G162" s="12"/>
      <c r="H162" s="9">
        <f t="shared" si="24"/>
        <v>0</v>
      </c>
      <c r="I162" s="11"/>
      <c r="J162" s="5"/>
      <c r="K162" s="12"/>
      <c r="L162" s="9">
        <f t="shared" si="25"/>
        <v>0</v>
      </c>
      <c r="M162" s="11"/>
      <c r="N162" s="5"/>
      <c r="O162" s="12"/>
      <c r="P162" s="9">
        <f t="shared" si="26"/>
        <v>0</v>
      </c>
      <c r="Q162" s="11"/>
      <c r="R162" s="5"/>
      <c r="S162" s="12"/>
      <c r="T162" s="9">
        <f t="shared" si="27"/>
        <v>0</v>
      </c>
      <c r="U162" s="11"/>
      <c r="V162" s="5"/>
      <c r="W162" s="12"/>
      <c r="X162" s="9">
        <f t="shared" si="28"/>
        <v>0</v>
      </c>
      <c r="Y162" s="9" t="e">
        <f>(#REF!+#REF!+#REF!)</f>
        <v>#REF!</v>
      </c>
      <c r="Z162" s="9">
        <f t="shared" si="29"/>
        <v>0</v>
      </c>
    </row>
    <row r="163" spans="1:26" x14ac:dyDescent="0.3">
      <c r="A163" s="5"/>
      <c r="B163" s="5"/>
      <c r="C163" s="5" t="e">
        <f>VLOOKUP(Table26[[#This Row],[Redni broj natjecatelja]],'Popis sudionika'!$A$4:$C$300,2,TRUE)</f>
        <v>#N/A</v>
      </c>
      <c r="D163" s="5" t="e">
        <f>VLOOKUP(Table26[[#This Row],[Redni broj natjecatelja]],'Popis sudionika'!$A$4:$C$300,3,TRUE)</f>
        <v>#N/A</v>
      </c>
      <c r="E163" s="11"/>
      <c r="F163" s="5"/>
      <c r="G163" s="12"/>
      <c r="H163" s="9">
        <f t="shared" si="24"/>
        <v>0</v>
      </c>
      <c r="I163" s="11"/>
      <c r="J163" s="5"/>
      <c r="K163" s="12"/>
      <c r="L163" s="9">
        <f t="shared" si="25"/>
        <v>0</v>
      </c>
      <c r="M163" s="11"/>
      <c r="N163" s="5"/>
      <c r="O163" s="12"/>
      <c r="P163" s="9">
        <f t="shared" si="26"/>
        <v>0</v>
      </c>
      <c r="Q163" s="11"/>
      <c r="R163" s="5"/>
      <c r="S163" s="12"/>
      <c r="T163" s="9">
        <f t="shared" si="27"/>
        <v>0</v>
      </c>
      <c r="U163" s="11"/>
      <c r="V163" s="5"/>
      <c r="W163" s="12"/>
      <c r="X163" s="9">
        <f t="shared" si="28"/>
        <v>0</v>
      </c>
      <c r="Y163" s="9" t="e">
        <f>(#REF!+#REF!+#REF!)</f>
        <v>#REF!</v>
      </c>
      <c r="Z163" s="9">
        <f t="shared" si="29"/>
        <v>0</v>
      </c>
    </row>
    <row r="164" spans="1:26" x14ac:dyDescent="0.3">
      <c r="A164" s="5"/>
      <c r="B164" s="5"/>
      <c r="C164" s="5" t="e">
        <f>VLOOKUP(Table26[[#This Row],[Redni broj natjecatelja]],'Popis sudionika'!$A$4:$C$300,2,TRUE)</f>
        <v>#N/A</v>
      </c>
      <c r="D164" s="5" t="e">
        <f>VLOOKUP(Table26[[#This Row],[Redni broj natjecatelja]],'Popis sudionika'!$A$4:$C$300,3,TRUE)</f>
        <v>#N/A</v>
      </c>
      <c r="E164" s="11"/>
      <c r="F164" s="5"/>
      <c r="G164" s="12"/>
      <c r="H164" s="9">
        <f t="shared" ref="H164:H195" si="30">(E164+F164+G164)</f>
        <v>0</v>
      </c>
      <c r="I164" s="11"/>
      <c r="J164" s="5"/>
      <c r="K164" s="12"/>
      <c r="L164" s="9">
        <f t="shared" ref="L164:L195" si="31">(I164+J164+K164)</f>
        <v>0</v>
      </c>
      <c r="M164" s="11"/>
      <c r="N164" s="5"/>
      <c r="O164" s="12"/>
      <c r="P164" s="9">
        <f t="shared" ref="P164:P195" si="32">(M164+N164+O164)</f>
        <v>0</v>
      </c>
      <c r="Q164" s="11"/>
      <c r="R164" s="5"/>
      <c r="S164" s="12"/>
      <c r="T164" s="9">
        <f t="shared" ref="T164:T195" si="33">(Q164+R164+S164)</f>
        <v>0</v>
      </c>
      <c r="U164" s="11"/>
      <c r="V164" s="5"/>
      <c r="W164" s="12"/>
      <c r="X164" s="9">
        <f t="shared" ref="X164:X195" si="34">(U164+V164+W164)</f>
        <v>0</v>
      </c>
      <c r="Y164" s="9" t="e">
        <f>(#REF!+#REF!+#REF!)</f>
        <v>#REF!</v>
      </c>
      <c r="Z164" s="9">
        <f t="shared" ref="Z164:Z200" si="35">(H164+L164+P164+T164+X164)/5</f>
        <v>0</v>
      </c>
    </row>
    <row r="165" spans="1:26" x14ac:dyDescent="0.3">
      <c r="A165" s="5"/>
      <c r="B165" s="5"/>
      <c r="C165" s="5" t="e">
        <f>VLOOKUP(Table26[[#This Row],[Redni broj natjecatelja]],'Popis sudionika'!$A$4:$C$300,2,TRUE)</f>
        <v>#N/A</v>
      </c>
      <c r="D165" s="5" t="e">
        <f>VLOOKUP(Table26[[#This Row],[Redni broj natjecatelja]],'Popis sudionika'!$A$4:$C$300,3,TRUE)</f>
        <v>#N/A</v>
      </c>
      <c r="E165" s="11"/>
      <c r="F165" s="5"/>
      <c r="G165" s="12"/>
      <c r="H165" s="9">
        <f t="shared" si="30"/>
        <v>0</v>
      </c>
      <c r="I165" s="11"/>
      <c r="J165" s="5"/>
      <c r="K165" s="12"/>
      <c r="L165" s="9">
        <f t="shared" si="31"/>
        <v>0</v>
      </c>
      <c r="M165" s="11"/>
      <c r="N165" s="5"/>
      <c r="O165" s="12"/>
      <c r="P165" s="9">
        <f t="shared" si="32"/>
        <v>0</v>
      </c>
      <c r="Q165" s="11"/>
      <c r="R165" s="5"/>
      <c r="S165" s="12"/>
      <c r="T165" s="9">
        <f t="shared" si="33"/>
        <v>0</v>
      </c>
      <c r="U165" s="11"/>
      <c r="V165" s="5"/>
      <c r="W165" s="12"/>
      <c r="X165" s="9">
        <f t="shared" si="34"/>
        <v>0</v>
      </c>
      <c r="Y165" s="9" t="e">
        <f>(#REF!+#REF!+#REF!)</f>
        <v>#REF!</v>
      </c>
      <c r="Z165" s="9">
        <f t="shared" si="35"/>
        <v>0</v>
      </c>
    </row>
    <row r="166" spans="1:26" x14ac:dyDescent="0.3">
      <c r="A166" s="5"/>
      <c r="B166" s="5"/>
      <c r="C166" s="5" t="e">
        <f>VLOOKUP(Table26[[#This Row],[Redni broj natjecatelja]],'Popis sudionika'!$A$4:$C$300,2,TRUE)</f>
        <v>#N/A</v>
      </c>
      <c r="D166" s="5" t="e">
        <f>VLOOKUP(Table26[[#This Row],[Redni broj natjecatelja]],'Popis sudionika'!$A$4:$C$300,3,TRUE)</f>
        <v>#N/A</v>
      </c>
      <c r="E166" s="11"/>
      <c r="F166" s="5"/>
      <c r="G166" s="12"/>
      <c r="H166" s="9">
        <f t="shared" si="30"/>
        <v>0</v>
      </c>
      <c r="I166" s="11"/>
      <c r="J166" s="5"/>
      <c r="K166" s="12"/>
      <c r="L166" s="9">
        <f t="shared" si="31"/>
        <v>0</v>
      </c>
      <c r="M166" s="11"/>
      <c r="N166" s="5"/>
      <c r="O166" s="12"/>
      <c r="P166" s="9">
        <f t="shared" si="32"/>
        <v>0</v>
      </c>
      <c r="Q166" s="11"/>
      <c r="R166" s="5"/>
      <c r="S166" s="12"/>
      <c r="T166" s="9">
        <f t="shared" si="33"/>
        <v>0</v>
      </c>
      <c r="U166" s="11"/>
      <c r="V166" s="5"/>
      <c r="W166" s="12"/>
      <c r="X166" s="9">
        <f t="shared" si="34"/>
        <v>0</v>
      </c>
      <c r="Y166" s="9" t="e">
        <f>(#REF!+#REF!+#REF!)</f>
        <v>#REF!</v>
      </c>
      <c r="Z166" s="9">
        <f t="shared" si="35"/>
        <v>0</v>
      </c>
    </row>
    <row r="167" spans="1:26" x14ac:dyDescent="0.3">
      <c r="A167" s="5"/>
      <c r="B167" s="5"/>
      <c r="C167" s="5" t="e">
        <f>VLOOKUP(Table26[[#This Row],[Redni broj natjecatelja]],'Popis sudionika'!$A$4:$C$300,2,TRUE)</f>
        <v>#N/A</v>
      </c>
      <c r="D167" s="5" t="e">
        <f>VLOOKUP(Table26[[#This Row],[Redni broj natjecatelja]],'Popis sudionika'!$A$4:$C$300,3,TRUE)</f>
        <v>#N/A</v>
      </c>
      <c r="E167" s="11"/>
      <c r="F167" s="5"/>
      <c r="G167" s="12"/>
      <c r="H167" s="9">
        <f t="shared" si="30"/>
        <v>0</v>
      </c>
      <c r="I167" s="11"/>
      <c r="J167" s="5"/>
      <c r="K167" s="12"/>
      <c r="L167" s="9">
        <f t="shared" si="31"/>
        <v>0</v>
      </c>
      <c r="M167" s="11"/>
      <c r="N167" s="5"/>
      <c r="O167" s="12"/>
      <c r="P167" s="9">
        <f t="shared" si="32"/>
        <v>0</v>
      </c>
      <c r="Q167" s="11"/>
      <c r="R167" s="5"/>
      <c r="S167" s="12"/>
      <c r="T167" s="9">
        <f t="shared" si="33"/>
        <v>0</v>
      </c>
      <c r="U167" s="11"/>
      <c r="V167" s="5"/>
      <c r="W167" s="12"/>
      <c r="X167" s="9">
        <f t="shared" si="34"/>
        <v>0</v>
      </c>
      <c r="Y167" s="9" t="e">
        <f>(#REF!+#REF!+#REF!)</f>
        <v>#REF!</v>
      </c>
      <c r="Z167" s="9">
        <f t="shared" si="35"/>
        <v>0</v>
      </c>
    </row>
    <row r="168" spans="1:26" x14ac:dyDescent="0.3">
      <c r="A168" s="5"/>
      <c r="B168" s="5"/>
      <c r="C168" s="5" t="e">
        <f>VLOOKUP(Table26[[#This Row],[Redni broj natjecatelja]],'Popis sudionika'!$A$4:$C$300,2,TRUE)</f>
        <v>#N/A</v>
      </c>
      <c r="D168" s="5" t="e">
        <f>VLOOKUP(Table26[[#This Row],[Redni broj natjecatelja]],'Popis sudionika'!$A$4:$C$300,3,TRUE)</f>
        <v>#N/A</v>
      </c>
      <c r="E168" s="11"/>
      <c r="F168" s="5"/>
      <c r="G168" s="12"/>
      <c r="H168" s="9">
        <f t="shared" si="30"/>
        <v>0</v>
      </c>
      <c r="I168" s="11"/>
      <c r="J168" s="5"/>
      <c r="K168" s="12"/>
      <c r="L168" s="9">
        <f t="shared" si="31"/>
        <v>0</v>
      </c>
      <c r="M168" s="11"/>
      <c r="N168" s="5"/>
      <c r="O168" s="12"/>
      <c r="P168" s="9">
        <f t="shared" si="32"/>
        <v>0</v>
      </c>
      <c r="Q168" s="11"/>
      <c r="R168" s="5"/>
      <c r="S168" s="12"/>
      <c r="T168" s="9">
        <f t="shared" si="33"/>
        <v>0</v>
      </c>
      <c r="U168" s="11"/>
      <c r="V168" s="5"/>
      <c r="W168" s="12"/>
      <c r="X168" s="9">
        <f t="shared" si="34"/>
        <v>0</v>
      </c>
      <c r="Y168" s="9" t="e">
        <f>(#REF!+#REF!+#REF!)</f>
        <v>#REF!</v>
      </c>
      <c r="Z168" s="9">
        <f t="shared" si="35"/>
        <v>0</v>
      </c>
    </row>
    <row r="169" spans="1:26" x14ac:dyDescent="0.3">
      <c r="A169" s="5"/>
      <c r="B169" s="5"/>
      <c r="C169" s="5" t="e">
        <f>VLOOKUP(Table26[[#This Row],[Redni broj natjecatelja]],'Popis sudionika'!$A$4:$C$300,2,TRUE)</f>
        <v>#N/A</v>
      </c>
      <c r="D169" s="5" t="e">
        <f>VLOOKUP(Table26[[#This Row],[Redni broj natjecatelja]],'Popis sudionika'!$A$4:$C$300,3,TRUE)</f>
        <v>#N/A</v>
      </c>
      <c r="E169" s="11"/>
      <c r="F169" s="5"/>
      <c r="G169" s="12"/>
      <c r="H169" s="9">
        <f t="shared" si="30"/>
        <v>0</v>
      </c>
      <c r="I169" s="11"/>
      <c r="J169" s="5"/>
      <c r="K169" s="12"/>
      <c r="L169" s="9">
        <f t="shared" si="31"/>
        <v>0</v>
      </c>
      <c r="M169" s="11"/>
      <c r="N169" s="5"/>
      <c r="O169" s="12"/>
      <c r="P169" s="9">
        <f t="shared" si="32"/>
        <v>0</v>
      </c>
      <c r="Q169" s="11"/>
      <c r="R169" s="5"/>
      <c r="S169" s="12"/>
      <c r="T169" s="9">
        <f t="shared" si="33"/>
        <v>0</v>
      </c>
      <c r="U169" s="11"/>
      <c r="V169" s="5"/>
      <c r="W169" s="12"/>
      <c r="X169" s="9">
        <f t="shared" si="34"/>
        <v>0</v>
      </c>
      <c r="Y169" s="9" t="e">
        <f>(#REF!+#REF!+#REF!)</f>
        <v>#REF!</v>
      </c>
      <c r="Z169" s="9">
        <f t="shared" si="35"/>
        <v>0</v>
      </c>
    </row>
    <row r="170" spans="1:26" x14ac:dyDescent="0.3">
      <c r="A170" s="5"/>
      <c r="B170" s="5"/>
      <c r="C170" s="5" t="e">
        <f>VLOOKUP(Table26[[#This Row],[Redni broj natjecatelja]],'Popis sudionika'!$A$4:$C$300,2,TRUE)</f>
        <v>#N/A</v>
      </c>
      <c r="D170" s="5" t="e">
        <f>VLOOKUP(Table26[[#This Row],[Redni broj natjecatelja]],'Popis sudionika'!$A$4:$C$300,3,TRUE)</f>
        <v>#N/A</v>
      </c>
      <c r="E170" s="11"/>
      <c r="F170" s="5"/>
      <c r="G170" s="12"/>
      <c r="H170" s="9">
        <f t="shared" si="30"/>
        <v>0</v>
      </c>
      <c r="I170" s="11"/>
      <c r="J170" s="5"/>
      <c r="K170" s="12"/>
      <c r="L170" s="9">
        <f t="shared" si="31"/>
        <v>0</v>
      </c>
      <c r="M170" s="11"/>
      <c r="N170" s="5"/>
      <c r="O170" s="12"/>
      <c r="P170" s="9">
        <f t="shared" si="32"/>
        <v>0</v>
      </c>
      <c r="Q170" s="11"/>
      <c r="R170" s="5"/>
      <c r="S170" s="12"/>
      <c r="T170" s="9">
        <f t="shared" si="33"/>
        <v>0</v>
      </c>
      <c r="U170" s="11"/>
      <c r="V170" s="5"/>
      <c r="W170" s="12"/>
      <c r="X170" s="9">
        <f t="shared" si="34"/>
        <v>0</v>
      </c>
      <c r="Y170" s="9" t="e">
        <f>(#REF!+#REF!+#REF!)</f>
        <v>#REF!</v>
      </c>
      <c r="Z170" s="9">
        <f t="shared" si="35"/>
        <v>0</v>
      </c>
    </row>
    <row r="171" spans="1:26" x14ac:dyDescent="0.3">
      <c r="A171" s="5"/>
      <c r="B171" s="5"/>
      <c r="C171" s="5" t="e">
        <f>VLOOKUP(Table26[[#This Row],[Redni broj natjecatelja]],'Popis sudionika'!$A$4:$C$300,2,TRUE)</f>
        <v>#N/A</v>
      </c>
      <c r="D171" s="5" t="e">
        <f>VLOOKUP(Table26[[#This Row],[Redni broj natjecatelja]],'Popis sudionika'!$A$4:$C$300,3,TRUE)</f>
        <v>#N/A</v>
      </c>
      <c r="E171" s="11"/>
      <c r="F171" s="5"/>
      <c r="G171" s="12"/>
      <c r="H171" s="9">
        <f t="shared" si="30"/>
        <v>0</v>
      </c>
      <c r="I171" s="11"/>
      <c r="J171" s="5"/>
      <c r="K171" s="12"/>
      <c r="L171" s="9">
        <f t="shared" si="31"/>
        <v>0</v>
      </c>
      <c r="M171" s="11"/>
      <c r="N171" s="5"/>
      <c r="O171" s="12"/>
      <c r="P171" s="9">
        <f t="shared" si="32"/>
        <v>0</v>
      </c>
      <c r="Q171" s="11"/>
      <c r="R171" s="5"/>
      <c r="S171" s="12"/>
      <c r="T171" s="9">
        <f t="shared" si="33"/>
        <v>0</v>
      </c>
      <c r="U171" s="11"/>
      <c r="V171" s="5"/>
      <c r="W171" s="12"/>
      <c r="X171" s="9">
        <f t="shared" si="34"/>
        <v>0</v>
      </c>
      <c r="Y171" s="9" t="e">
        <f>(#REF!+#REF!+#REF!)</f>
        <v>#REF!</v>
      </c>
      <c r="Z171" s="9">
        <f t="shared" si="35"/>
        <v>0</v>
      </c>
    </row>
    <row r="172" spans="1:26" x14ac:dyDescent="0.3">
      <c r="A172" s="5"/>
      <c r="B172" s="5"/>
      <c r="C172" s="5" t="e">
        <f>VLOOKUP(Table26[[#This Row],[Redni broj natjecatelja]],'Popis sudionika'!$A$4:$C$300,2,TRUE)</f>
        <v>#N/A</v>
      </c>
      <c r="D172" s="5" t="e">
        <f>VLOOKUP(Table26[[#This Row],[Redni broj natjecatelja]],'Popis sudionika'!$A$4:$C$300,3,TRUE)</f>
        <v>#N/A</v>
      </c>
      <c r="E172" s="11"/>
      <c r="F172" s="5"/>
      <c r="G172" s="12"/>
      <c r="H172" s="9">
        <f t="shared" si="30"/>
        <v>0</v>
      </c>
      <c r="I172" s="11"/>
      <c r="J172" s="5"/>
      <c r="K172" s="12"/>
      <c r="L172" s="9">
        <f t="shared" si="31"/>
        <v>0</v>
      </c>
      <c r="M172" s="11"/>
      <c r="N172" s="5"/>
      <c r="O172" s="12"/>
      <c r="P172" s="9">
        <f t="shared" si="32"/>
        <v>0</v>
      </c>
      <c r="Q172" s="11"/>
      <c r="R172" s="5"/>
      <c r="S172" s="12"/>
      <c r="T172" s="9">
        <f t="shared" si="33"/>
        <v>0</v>
      </c>
      <c r="U172" s="11"/>
      <c r="V172" s="5"/>
      <c r="W172" s="12"/>
      <c r="X172" s="9">
        <f t="shared" si="34"/>
        <v>0</v>
      </c>
      <c r="Y172" s="9" t="e">
        <f>(#REF!+#REF!+#REF!)</f>
        <v>#REF!</v>
      </c>
      <c r="Z172" s="9">
        <f t="shared" si="35"/>
        <v>0</v>
      </c>
    </row>
    <row r="173" spans="1:26" x14ac:dyDescent="0.3">
      <c r="A173" s="5"/>
      <c r="B173" s="5"/>
      <c r="C173" s="5" t="e">
        <f>VLOOKUP(Table26[[#This Row],[Redni broj natjecatelja]],'Popis sudionika'!$A$4:$C$300,2,TRUE)</f>
        <v>#N/A</v>
      </c>
      <c r="D173" s="5" t="e">
        <f>VLOOKUP(Table26[[#This Row],[Redni broj natjecatelja]],'Popis sudionika'!$A$4:$C$300,3,TRUE)</f>
        <v>#N/A</v>
      </c>
      <c r="E173" s="11"/>
      <c r="F173" s="5"/>
      <c r="G173" s="12"/>
      <c r="H173" s="9">
        <f t="shared" si="30"/>
        <v>0</v>
      </c>
      <c r="I173" s="11"/>
      <c r="J173" s="5"/>
      <c r="K173" s="12"/>
      <c r="L173" s="9">
        <f t="shared" si="31"/>
        <v>0</v>
      </c>
      <c r="M173" s="11"/>
      <c r="N173" s="5"/>
      <c r="O173" s="12"/>
      <c r="P173" s="9">
        <f t="shared" si="32"/>
        <v>0</v>
      </c>
      <c r="Q173" s="11"/>
      <c r="R173" s="5"/>
      <c r="S173" s="12"/>
      <c r="T173" s="9">
        <f t="shared" si="33"/>
        <v>0</v>
      </c>
      <c r="U173" s="11"/>
      <c r="V173" s="5"/>
      <c r="W173" s="12"/>
      <c r="X173" s="9">
        <f t="shared" si="34"/>
        <v>0</v>
      </c>
      <c r="Y173" s="9" t="e">
        <f>(#REF!+#REF!+#REF!)</f>
        <v>#REF!</v>
      </c>
      <c r="Z173" s="9">
        <f t="shared" si="35"/>
        <v>0</v>
      </c>
    </row>
    <row r="174" spans="1:26" x14ac:dyDescent="0.3">
      <c r="A174" s="5"/>
      <c r="B174" s="5"/>
      <c r="C174" s="5" t="e">
        <f>VLOOKUP(Table26[[#This Row],[Redni broj natjecatelja]],'Popis sudionika'!$A$4:$C$300,2,TRUE)</f>
        <v>#N/A</v>
      </c>
      <c r="D174" s="5" t="e">
        <f>VLOOKUP(Table26[[#This Row],[Redni broj natjecatelja]],'Popis sudionika'!$A$4:$C$300,3,TRUE)</f>
        <v>#N/A</v>
      </c>
      <c r="E174" s="11"/>
      <c r="F174" s="5"/>
      <c r="G174" s="12"/>
      <c r="H174" s="9">
        <f t="shared" si="30"/>
        <v>0</v>
      </c>
      <c r="I174" s="11"/>
      <c r="J174" s="5"/>
      <c r="K174" s="12"/>
      <c r="L174" s="9">
        <f t="shared" si="31"/>
        <v>0</v>
      </c>
      <c r="M174" s="11"/>
      <c r="N174" s="5"/>
      <c r="O174" s="12"/>
      <c r="P174" s="9">
        <f t="shared" si="32"/>
        <v>0</v>
      </c>
      <c r="Q174" s="11"/>
      <c r="R174" s="5"/>
      <c r="S174" s="12"/>
      <c r="T174" s="9">
        <f t="shared" si="33"/>
        <v>0</v>
      </c>
      <c r="U174" s="11"/>
      <c r="V174" s="5"/>
      <c r="W174" s="12"/>
      <c r="X174" s="9">
        <f t="shared" si="34"/>
        <v>0</v>
      </c>
      <c r="Y174" s="9" t="e">
        <f>(#REF!+#REF!+#REF!)</f>
        <v>#REF!</v>
      </c>
      <c r="Z174" s="9">
        <f t="shared" si="35"/>
        <v>0</v>
      </c>
    </row>
    <row r="175" spans="1:26" x14ac:dyDescent="0.3">
      <c r="A175" s="5"/>
      <c r="B175" s="5"/>
      <c r="C175" s="5" t="e">
        <f>VLOOKUP(Table26[[#This Row],[Redni broj natjecatelja]],'Popis sudionika'!$A$4:$C$300,2,TRUE)</f>
        <v>#N/A</v>
      </c>
      <c r="D175" s="5" t="e">
        <f>VLOOKUP(Table26[[#This Row],[Redni broj natjecatelja]],'Popis sudionika'!$A$4:$C$300,3,TRUE)</f>
        <v>#N/A</v>
      </c>
      <c r="E175" s="11"/>
      <c r="F175" s="5"/>
      <c r="G175" s="12"/>
      <c r="H175" s="9">
        <f t="shared" si="30"/>
        <v>0</v>
      </c>
      <c r="I175" s="11"/>
      <c r="J175" s="5"/>
      <c r="K175" s="12"/>
      <c r="L175" s="9">
        <f t="shared" si="31"/>
        <v>0</v>
      </c>
      <c r="M175" s="11"/>
      <c r="N175" s="5"/>
      <c r="O175" s="12"/>
      <c r="P175" s="9">
        <f t="shared" si="32"/>
        <v>0</v>
      </c>
      <c r="Q175" s="11"/>
      <c r="R175" s="5"/>
      <c r="S175" s="12"/>
      <c r="T175" s="9">
        <f t="shared" si="33"/>
        <v>0</v>
      </c>
      <c r="U175" s="11"/>
      <c r="V175" s="5"/>
      <c r="W175" s="12"/>
      <c r="X175" s="9">
        <f t="shared" si="34"/>
        <v>0</v>
      </c>
      <c r="Y175" s="9" t="e">
        <f>(#REF!+#REF!+#REF!)</f>
        <v>#REF!</v>
      </c>
      <c r="Z175" s="9">
        <f t="shared" si="35"/>
        <v>0</v>
      </c>
    </row>
    <row r="176" spans="1:26" x14ac:dyDescent="0.3">
      <c r="A176" s="5"/>
      <c r="B176" s="5"/>
      <c r="C176" s="5" t="e">
        <f>VLOOKUP(Table26[[#This Row],[Redni broj natjecatelja]],'Popis sudionika'!$A$4:$C$300,2,TRUE)</f>
        <v>#N/A</v>
      </c>
      <c r="D176" s="5" t="e">
        <f>VLOOKUP(Table26[[#This Row],[Redni broj natjecatelja]],'Popis sudionika'!$A$4:$C$300,3,TRUE)</f>
        <v>#N/A</v>
      </c>
      <c r="E176" s="11"/>
      <c r="F176" s="5"/>
      <c r="G176" s="12"/>
      <c r="H176" s="9">
        <f t="shared" si="30"/>
        <v>0</v>
      </c>
      <c r="I176" s="11"/>
      <c r="J176" s="5"/>
      <c r="K176" s="12"/>
      <c r="L176" s="9">
        <f t="shared" si="31"/>
        <v>0</v>
      </c>
      <c r="M176" s="11"/>
      <c r="N176" s="5"/>
      <c r="O176" s="12"/>
      <c r="P176" s="9">
        <f t="shared" si="32"/>
        <v>0</v>
      </c>
      <c r="Q176" s="11"/>
      <c r="R176" s="5"/>
      <c r="S176" s="12"/>
      <c r="T176" s="9">
        <f t="shared" si="33"/>
        <v>0</v>
      </c>
      <c r="U176" s="11"/>
      <c r="V176" s="5"/>
      <c r="W176" s="12"/>
      <c r="X176" s="9">
        <f t="shared" si="34"/>
        <v>0</v>
      </c>
      <c r="Y176" s="9" t="e">
        <f>(#REF!+#REF!+#REF!)</f>
        <v>#REF!</v>
      </c>
      <c r="Z176" s="9">
        <f t="shared" si="35"/>
        <v>0</v>
      </c>
    </row>
    <row r="177" spans="1:26" x14ac:dyDescent="0.3">
      <c r="A177" s="5"/>
      <c r="B177" s="5"/>
      <c r="C177" s="5" t="e">
        <f>VLOOKUP(Table26[[#This Row],[Redni broj natjecatelja]],'Popis sudionika'!$A$4:$C$300,2,TRUE)</f>
        <v>#N/A</v>
      </c>
      <c r="D177" s="5" t="e">
        <f>VLOOKUP(Table26[[#This Row],[Redni broj natjecatelja]],'Popis sudionika'!$A$4:$C$300,3,TRUE)</f>
        <v>#N/A</v>
      </c>
      <c r="E177" s="11"/>
      <c r="F177" s="5"/>
      <c r="G177" s="12"/>
      <c r="H177" s="9">
        <f t="shared" si="30"/>
        <v>0</v>
      </c>
      <c r="I177" s="11"/>
      <c r="J177" s="5"/>
      <c r="K177" s="12"/>
      <c r="L177" s="9">
        <f t="shared" si="31"/>
        <v>0</v>
      </c>
      <c r="M177" s="11"/>
      <c r="N177" s="5"/>
      <c r="O177" s="12"/>
      <c r="P177" s="9">
        <f t="shared" si="32"/>
        <v>0</v>
      </c>
      <c r="Q177" s="11"/>
      <c r="R177" s="5"/>
      <c r="S177" s="12"/>
      <c r="T177" s="9">
        <f t="shared" si="33"/>
        <v>0</v>
      </c>
      <c r="U177" s="11"/>
      <c r="V177" s="5"/>
      <c r="W177" s="12"/>
      <c r="X177" s="9">
        <f t="shared" si="34"/>
        <v>0</v>
      </c>
      <c r="Y177" s="9" t="e">
        <f>(#REF!+#REF!+#REF!)</f>
        <v>#REF!</v>
      </c>
      <c r="Z177" s="9">
        <f t="shared" si="35"/>
        <v>0</v>
      </c>
    </row>
    <row r="178" spans="1:26" x14ac:dyDescent="0.3">
      <c r="A178" s="5"/>
      <c r="B178" s="5"/>
      <c r="C178" s="5" t="e">
        <f>VLOOKUP(Table26[[#This Row],[Redni broj natjecatelja]],'Popis sudionika'!$A$4:$C$300,2,TRUE)</f>
        <v>#N/A</v>
      </c>
      <c r="D178" s="5" t="e">
        <f>VLOOKUP(Table26[[#This Row],[Redni broj natjecatelja]],'Popis sudionika'!$A$4:$C$300,3,TRUE)</f>
        <v>#N/A</v>
      </c>
      <c r="E178" s="11"/>
      <c r="F178" s="5"/>
      <c r="G178" s="12"/>
      <c r="H178" s="9">
        <f t="shared" si="30"/>
        <v>0</v>
      </c>
      <c r="I178" s="11"/>
      <c r="J178" s="5"/>
      <c r="K178" s="12"/>
      <c r="L178" s="9">
        <f t="shared" si="31"/>
        <v>0</v>
      </c>
      <c r="M178" s="11"/>
      <c r="N178" s="5"/>
      <c r="O178" s="12"/>
      <c r="P178" s="9">
        <f t="shared" si="32"/>
        <v>0</v>
      </c>
      <c r="Q178" s="11"/>
      <c r="R178" s="5"/>
      <c r="S178" s="12"/>
      <c r="T178" s="9">
        <f t="shared" si="33"/>
        <v>0</v>
      </c>
      <c r="U178" s="11"/>
      <c r="V178" s="5"/>
      <c r="W178" s="12"/>
      <c r="X178" s="9">
        <f t="shared" si="34"/>
        <v>0</v>
      </c>
      <c r="Y178" s="9" t="e">
        <f>(#REF!+#REF!+#REF!)</f>
        <v>#REF!</v>
      </c>
      <c r="Z178" s="9">
        <f t="shared" si="35"/>
        <v>0</v>
      </c>
    </row>
    <row r="179" spans="1:26" x14ac:dyDescent="0.3">
      <c r="A179" s="5"/>
      <c r="B179" s="5"/>
      <c r="C179" s="5" t="e">
        <f>VLOOKUP(Table26[[#This Row],[Redni broj natjecatelja]],'Popis sudionika'!$A$4:$C$300,2,TRUE)</f>
        <v>#N/A</v>
      </c>
      <c r="D179" s="5" t="e">
        <f>VLOOKUP(Table26[[#This Row],[Redni broj natjecatelja]],'Popis sudionika'!$A$4:$C$300,3,TRUE)</f>
        <v>#N/A</v>
      </c>
      <c r="E179" s="11"/>
      <c r="F179" s="5"/>
      <c r="G179" s="12"/>
      <c r="H179" s="9">
        <f t="shared" si="30"/>
        <v>0</v>
      </c>
      <c r="I179" s="11"/>
      <c r="J179" s="5"/>
      <c r="K179" s="12"/>
      <c r="L179" s="9">
        <f t="shared" si="31"/>
        <v>0</v>
      </c>
      <c r="M179" s="11"/>
      <c r="N179" s="5"/>
      <c r="O179" s="12"/>
      <c r="P179" s="9">
        <f t="shared" si="32"/>
        <v>0</v>
      </c>
      <c r="Q179" s="11"/>
      <c r="R179" s="5"/>
      <c r="S179" s="12"/>
      <c r="T179" s="9">
        <f t="shared" si="33"/>
        <v>0</v>
      </c>
      <c r="U179" s="11"/>
      <c r="V179" s="5"/>
      <c r="W179" s="12"/>
      <c r="X179" s="9">
        <f t="shared" si="34"/>
        <v>0</v>
      </c>
      <c r="Y179" s="9" t="e">
        <f>(#REF!+#REF!+#REF!)</f>
        <v>#REF!</v>
      </c>
      <c r="Z179" s="9">
        <f t="shared" si="35"/>
        <v>0</v>
      </c>
    </row>
    <row r="180" spans="1:26" x14ac:dyDescent="0.3">
      <c r="A180" s="5"/>
      <c r="B180" s="5"/>
      <c r="C180" s="5" t="e">
        <f>VLOOKUP(Table26[[#This Row],[Redni broj natjecatelja]],'Popis sudionika'!$A$4:$C$300,2,TRUE)</f>
        <v>#N/A</v>
      </c>
      <c r="D180" s="5" t="e">
        <f>VLOOKUP(Table26[[#This Row],[Redni broj natjecatelja]],'Popis sudionika'!$A$4:$C$300,3,TRUE)</f>
        <v>#N/A</v>
      </c>
      <c r="E180" s="11"/>
      <c r="F180" s="5"/>
      <c r="G180" s="12"/>
      <c r="H180" s="9">
        <f t="shared" si="30"/>
        <v>0</v>
      </c>
      <c r="I180" s="11"/>
      <c r="J180" s="5"/>
      <c r="K180" s="12"/>
      <c r="L180" s="9">
        <f t="shared" si="31"/>
        <v>0</v>
      </c>
      <c r="M180" s="11"/>
      <c r="N180" s="5"/>
      <c r="O180" s="12"/>
      <c r="P180" s="9">
        <f t="shared" si="32"/>
        <v>0</v>
      </c>
      <c r="Q180" s="11"/>
      <c r="R180" s="5"/>
      <c r="S180" s="12"/>
      <c r="T180" s="9">
        <f t="shared" si="33"/>
        <v>0</v>
      </c>
      <c r="U180" s="11"/>
      <c r="V180" s="5"/>
      <c r="W180" s="12"/>
      <c r="X180" s="9">
        <f t="shared" si="34"/>
        <v>0</v>
      </c>
      <c r="Y180" s="9" t="e">
        <f>(#REF!+#REF!+#REF!)</f>
        <v>#REF!</v>
      </c>
      <c r="Z180" s="9">
        <f t="shared" si="35"/>
        <v>0</v>
      </c>
    </row>
    <row r="181" spans="1:26" x14ac:dyDescent="0.3">
      <c r="A181" s="5"/>
      <c r="B181" s="5"/>
      <c r="C181" s="5" t="e">
        <f>VLOOKUP(Table26[[#This Row],[Redni broj natjecatelja]],'Popis sudionika'!$A$4:$C$300,2,TRUE)</f>
        <v>#N/A</v>
      </c>
      <c r="D181" s="5" t="e">
        <f>VLOOKUP(Table26[[#This Row],[Redni broj natjecatelja]],'Popis sudionika'!$A$4:$C$300,3,TRUE)</f>
        <v>#N/A</v>
      </c>
      <c r="E181" s="11"/>
      <c r="F181" s="5"/>
      <c r="G181" s="12"/>
      <c r="H181" s="9">
        <f t="shared" si="30"/>
        <v>0</v>
      </c>
      <c r="I181" s="11"/>
      <c r="J181" s="5"/>
      <c r="K181" s="12"/>
      <c r="L181" s="9">
        <f t="shared" si="31"/>
        <v>0</v>
      </c>
      <c r="M181" s="11"/>
      <c r="N181" s="5"/>
      <c r="O181" s="12"/>
      <c r="P181" s="9">
        <f t="shared" si="32"/>
        <v>0</v>
      </c>
      <c r="Q181" s="11"/>
      <c r="R181" s="5"/>
      <c r="S181" s="12"/>
      <c r="T181" s="9">
        <f t="shared" si="33"/>
        <v>0</v>
      </c>
      <c r="U181" s="11"/>
      <c r="V181" s="5"/>
      <c r="W181" s="12"/>
      <c r="X181" s="9">
        <f t="shared" si="34"/>
        <v>0</v>
      </c>
      <c r="Y181" s="9" t="e">
        <f>(#REF!+#REF!+#REF!)</f>
        <v>#REF!</v>
      </c>
      <c r="Z181" s="9">
        <f t="shared" si="35"/>
        <v>0</v>
      </c>
    </row>
    <row r="182" spans="1:26" x14ac:dyDescent="0.3">
      <c r="A182" s="5"/>
      <c r="B182" s="5"/>
      <c r="C182" s="5" t="e">
        <f>VLOOKUP(Table26[[#This Row],[Redni broj natjecatelja]],'Popis sudionika'!$A$4:$C$300,2,TRUE)</f>
        <v>#N/A</v>
      </c>
      <c r="D182" s="5" t="e">
        <f>VLOOKUP(Table26[[#This Row],[Redni broj natjecatelja]],'Popis sudionika'!$A$4:$C$300,3,TRUE)</f>
        <v>#N/A</v>
      </c>
      <c r="E182" s="11"/>
      <c r="F182" s="5"/>
      <c r="G182" s="12"/>
      <c r="H182" s="9">
        <f t="shared" si="30"/>
        <v>0</v>
      </c>
      <c r="I182" s="11"/>
      <c r="J182" s="5"/>
      <c r="K182" s="12"/>
      <c r="L182" s="9">
        <f t="shared" si="31"/>
        <v>0</v>
      </c>
      <c r="M182" s="11"/>
      <c r="N182" s="5"/>
      <c r="O182" s="12"/>
      <c r="P182" s="9">
        <f t="shared" si="32"/>
        <v>0</v>
      </c>
      <c r="Q182" s="11"/>
      <c r="R182" s="5"/>
      <c r="S182" s="12"/>
      <c r="T182" s="9">
        <f t="shared" si="33"/>
        <v>0</v>
      </c>
      <c r="U182" s="11"/>
      <c r="V182" s="5"/>
      <c r="W182" s="12"/>
      <c r="X182" s="9">
        <f t="shared" si="34"/>
        <v>0</v>
      </c>
      <c r="Y182" s="9" t="e">
        <f>(#REF!+#REF!+#REF!)</f>
        <v>#REF!</v>
      </c>
      <c r="Z182" s="9">
        <f t="shared" si="35"/>
        <v>0</v>
      </c>
    </row>
    <row r="183" spans="1:26" x14ac:dyDescent="0.3">
      <c r="A183" s="5"/>
      <c r="B183" s="5"/>
      <c r="C183" s="5" t="e">
        <f>VLOOKUP(Table26[[#This Row],[Redni broj natjecatelja]],'Popis sudionika'!$A$4:$C$300,2,TRUE)</f>
        <v>#N/A</v>
      </c>
      <c r="D183" s="5" t="e">
        <f>VLOOKUP(Table26[[#This Row],[Redni broj natjecatelja]],'Popis sudionika'!$A$4:$C$300,3,TRUE)</f>
        <v>#N/A</v>
      </c>
      <c r="E183" s="11"/>
      <c r="F183" s="5"/>
      <c r="G183" s="12"/>
      <c r="H183" s="9">
        <f t="shared" si="30"/>
        <v>0</v>
      </c>
      <c r="I183" s="11"/>
      <c r="J183" s="5"/>
      <c r="K183" s="12"/>
      <c r="L183" s="9">
        <f t="shared" si="31"/>
        <v>0</v>
      </c>
      <c r="M183" s="11"/>
      <c r="N183" s="5"/>
      <c r="O183" s="12"/>
      <c r="P183" s="9">
        <f t="shared" si="32"/>
        <v>0</v>
      </c>
      <c r="Q183" s="11"/>
      <c r="R183" s="5"/>
      <c r="S183" s="12"/>
      <c r="T183" s="9">
        <f t="shared" si="33"/>
        <v>0</v>
      </c>
      <c r="U183" s="11"/>
      <c r="V183" s="5"/>
      <c r="W183" s="12"/>
      <c r="X183" s="9">
        <f t="shared" si="34"/>
        <v>0</v>
      </c>
      <c r="Y183" s="9" t="e">
        <f>(#REF!+#REF!+#REF!)</f>
        <v>#REF!</v>
      </c>
      <c r="Z183" s="9">
        <f t="shared" si="35"/>
        <v>0</v>
      </c>
    </row>
    <row r="184" spans="1:26" x14ac:dyDescent="0.3">
      <c r="A184" s="5"/>
      <c r="B184" s="5"/>
      <c r="C184" s="5" t="e">
        <f>VLOOKUP(Table26[[#This Row],[Redni broj natjecatelja]],'Popis sudionika'!$A$4:$C$300,2,TRUE)</f>
        <v>#N/A</v>
      </c>
      <c r="D184" s="5" t="e">
        <f>VLOOKUP(Table26[[#This Row],[Redni broj natjecatelja]],'Popis sudionika'!$A$4:$C$300,3,TRUE)</f>
        <v>#N/A</v>
      </c>
      <c r="E184" s="11"/>
      <c r="F184" s="5"/>
      <c r="G184" s="12"/>
      <c r="H184" s="9">
        <f t="shared" si="30"/>
        <v>0</v>
      </c>
      <c r="I184" s="11"/>
      <c r="J184" s="5"/>
      <c r="K184" s="12"/>
      <c r="L184" s="9">
        <f t="shared" si="31"/>
        <v>0</v>
      </c>
      <c r="M184" s="11"/>
      <c r="N184" s="5"/>
      <c r="O184" s="12"/>
      <c r="P184" s="9">
        <f t="shared" si="32"/>
        <v>0</v>
      </c>
      <c r="Q184" s="11"/>
      <c r="R184" s="5"/>
      <c r="S184" s="12"/>
      <c r="T184" s="9">
        <f t="shared" si="33"/>
        <v>0</v>
      </c>
      <c r="U184" s="11"/>
      <c r="V184" s="5"/>
      <c r="W184" s="12"/>
      <c r="X184" s="9">
        <f t="shared" si="34"/>
        <v>0</v>
      </c>
      <c r="Y184" s="9" t="e">
        <f>(#REF!+#REF!+#REF!)</f>
        <v>#REF!</v>
      </c>
      <c r="Z184" s="9">
        <f t="shared" si="35"/>
        <v>0</v>
      </c>
    </row>
    <row r="185" spans="1:26" x14ac:dyDescent="0.3">
      <c r="A185" s="5"/>
      <c r="B185" s="5"/>
      <c r="C185" s="5" t="e">
        <f>VLOOKUP(Table26[[#This Row],[Redni broj natjecatelja]],'Popis sudionika'!$A$4:$C$300,2,TRUE)</f>
        <v>#N/A</v>
      </c>
      <c r="D185" s="5" t="e">
        <f>VLOOKUP(Table26[[#This Row],[Redni broj natjecatelja]],'Popis sudionika'!$A$4:$C$300,3,TRUE)</f>
        <v>#N/A</v>
      </c>
      <c r="E185" s="11"/>
      <c r="F185" s="5"/>
      <c r="G185" s="12"/>
      <c r="H185" s="9">
        <f t="shared" si="30"/>
        <v>0</v>
      </c>
      <c r="I185" s="11"/>
      <c r="J185" s="5"/>
      <c r="K185" s="12"/>
      <c r="L185" s="9">
        <f t="shared" si="31"/>
        <v>0</v>
      </c>
      <c r="M185" s="11"/>
      <c r="N185" s="5"/>
      <c r="O185" s="12"/>
      <c r="P185" s="9">
        <f t="shared" si="32"/>
        <v>0</v>
      </c>
      <c r="Q185" s="11"/>
      <c r="R185" s="5"/>
      <c r="S185" s="12"/>
      <c r="T185" s="9">
        <f t="shared" si="33"/>
        <v>0</v>
      </c>
      <c r="U185" s="11"/>
      <c r="V185" s="5"/>
      <c r="W185" s="12"/>
      <c r="X185" s="9">
        <f t="shared" si="34"/>
        <v>0</v>
      </c>
      <c r="Y185" s="9" t="e">
        <f>(#REF!+#REF!+#REF!)</f>
        <v>#REF!</v>
      </c>
      <c r="Z185" s="9">
        <f t="shared" si="35"/>
        <v>0</v>
      </c>
    </row>
    <row r="186" spans="1:26" x14ac:dyDescent="0.3">
      <c r="A186" s="5"/>
      <c r="B186" s="5"/>
      <c r="C186" s="5" t="e">
        <f>VLOOKUP(Table26[[#This Row],[Redni broj natjecatelja]],'Popis sudionika'!$A$4:$C$300,2,TRUE)</f>
        <v>#N/A</v>
      </c>
      <c r="D186" s="5" t="e">
        <f>VLOOKUP(Table26[[#This Row],[Redni broj natjecatelja]],'Popis sudionika'!$A$4:$C$300,3,TRUE)</f>
        <v>#N/A</v>
      </c>
      <c r="E186" s="11"/>
      <c r="F186" s="5"/>
      <c r="G186" s="12"/>
      <c r="H186" s="9">
        <f t="shared" si="30"/>
        <v>0</v>
      </c>
      <c r="I186" s="11"/>
      <c r="J186" s="5"/>
      <c r="K186" s="12"/>
      <c r="L186" s="9">
        <f t="shared" si="31"/>
        <v>0</v>
      </c>
      <c r="M186" s="11"/>
      <c r="N186" s="5"/>
      <c r="O186" s="12"/>
      <c r="P186" s="9">
        <f t="shared" si="32"/>
        <v>0</v>
      </c>
      <c r="Q186" s="11"/>
      <c r="R186" s="5"/>
      <c r="S186" s="12"/>
      <c r="T186" s="9">
        <f t="shared" si="33"/>
        <v>0</v>
      </c>
      <c r="U186" s="11"/>
      <c r="V186" s="5"/>
      <c r="W186" s="12"/>
      <c r="X186" s="9">
        <f t="shared" si="34"/>
        <v>0</v>
      </c>
      <c r="Y186" s="9" t="e">
        <f>(#REF!+#REF!+#REF!)</f>
        <v>#REF!</v>
      </c>
      <c r="Z186" s="9">
        <f t="shared" si="35"/>
        <v>0</v>
      </c>
    </row>
    <row r="187" spans="1:26" x14ac:dyDescent="0.3">
      <c r="A187" s="5"/>
      <c r="B187" s="5"/>
      <c r="C187" s="5" t="e">
        <f>VLOOKUP(Table26[[#This Row],[Redni broj natjecatelja]],'Popis sudionika'!$A$4:$C$300,2,TRUE)</f>
        <v>#N/A</v>
      </c>
      <c r="D187" s="5" t="e">
        <f>VLOOKUP(Table26[[#This Row],[Redni broj natjecatelja]],'Popis sudionika'!$A$4:$C$300,3,TRUE)</f>
        <v>#N/A</v>
      </c>
      <c r="E187" s="11"/>
      <c r="F187" s="5"/>
      <c r="G187" s="12"/>
      <c r="H187" s="9">
        <f t="shared" si="30"/>
        <v>0</v>
      </c>
      <c r="I187" s="11"/>
      <c r="J187" s="5"/>
      <c r="K187" s="12"/>
      <c r="L187" s="9">
        <f t="shared" si="31"/>
        <v>0</v>
      </c>
      <c r="M187" s="11"/>
      <c r="N187" s="5"/>
      <c r="O187" s="12"/>
      <c r="P187" s="9">
        <f t="shared" si="32"/>
        <v>0</v>
      </c>
      <c r="Q187" s="11"/>
      <c r="R187" s="5"/>
      <c r="S187" s="12"/>
      <c r="T187" s="9">
        <f t="shared" si="33"/>
        <v>0</v>
      </c>
      <c r="U187" s="11"/>
      <c r="V187" s="5"/>
      <c r="W187" s="12"/>
      <c r="X187" s="9">
        <f t="shared" si="34"/>
        <v>0</v>
      </c>
      <c r="Y187" s="9" t="e">
        <f>(#REF!+#REF!+#REF!)</f>
        <v>#REF!</v>
      </c>
      <c r="Z187" s="9">
        <f t="shared" si="35"/>
        <v>0</v>
      </c>
    </row>
    <row r="188" spans="1:26" x14ac:dyDescent="0.3">
      <c r="A188" s="5"/>
      <c r="B188" s="5"/>
      <c r="C188" s="5" t="e">
        <f>VLOOKUP(Table26[[#This Row],[Redni broj natjecatelja]],'Popis sudionika'!$A$4:$C$300,2,TRUE)</f>
        <v>#N/A</v>
      </c>
      <c r="D188" s="5" t="e">
        <f>VLOOKUP(Table26[[#This Row],[Redni broj natjecatelja]],'Popis sudionika'!$A$4:$C$300,3,TRUE)</f>
        <v>#N/A</v>
      </c>
      <c r="E188" s="11"/>
      <c r="F188" s="5"/>
      <c r="G188" s="12"/>
      <c r="H188" s="9">
        <f t="shared" si="30"/>
        <v>0</v>
      </c>
      <c r="I188" s="11"/>
      <c r="J188" s="5"/>
      <c r="K188" s="12"/>
      <c r="L188" s="9">
        <f t="shared" si="31"/>
        <v>0</v>
      </c>
      <c r="M188" s="11"/>
      <c r="N188" s="5"/>
      <c r="O188" s="12"/>
      <c r="P188" s="9">
        <f t="shared" si="32"/>
        <v>0</v>
      </c>
      <c r="Q188" s="11"/>
      <c r="R188" s="5"/>
      <c r="S188" s="12"/>
      <c r="T188" s="9">
        <f t="shared" si="33"/>
        <v>0</v>
      </c>
      <c r="U188" s="11"/>
      <c r="V188" s="5"/>
      <c r="W188" s="12"/>
      <c r="X188" s="9">
        <f t="shared" si="34"/>
        <v>0</v>
      </c>
      <c r="Y188" s="9" t="e">
        <f>(#REF!+#REF!+#REF!)</f>
        <v>#REF!</v>
      </c>
      <c r="Z188" s="9">
        <f t="shared" si="35"/>
        <v>0</v>
      </c>
    </row>
    <row r="189" spans="1:26" x14ac:dyDescent="0.3">
      <c r="A189" s="5"/>
      <c r="B189" s="5"/>
      <c r="C189" s="5" t="e">
        <f>VLOOKUP(Table26[[#This Row],[Redni broj natjecatelja]],'Popis sudionika'!$A$4:$C$300,2,TRUE)</f>
        <v>#N/A</v>
      </c>
      <c r="D189" s="5" t="e">
        <f>VLOOKUP(Table26[[#This Row],[Redni broj natjecatelja]],'Popis sudionika'!$A$4:$C$300,3,TRUE)</f>
        <v>#N/A</v>
      </c>
      <c r="E189" s="11"/>
      <c r="F189" s="5"/>
      <c r="G189" s="12"/>
      <c r="H189" s="9">
        <f t="shared" si="30"/>
        <v>0</v>
      </c>
      <c r="I189" s="11"/>
      <c r="J189" s="5"/>
      <c r="K189" s="12"/>
      <c r="L189" s="9">
        <f t="shared" si="31"/>
        <v>0</v>
      </c>
      <c r="M189" s="11"/>
      <c r="N189" s="5"/>
      <c r="O189" s="12"/>
      <c r="P189" s="9">
        <f t="shared" si="32"/>
        <v>0</v>
      </c>
      <c r="Q189" s="11"/>
      <c r="R189" s="5"/>
      <c r="S189" s="12"/>
      <c r="T189" s="9">
        <f t="shared" si="33"/>
        <v>0</v>
      </c>
      <c r="U189" s="11"/>
      <c r="V189" s="5"/>
      <c r="W189" s="12"/>
      <c r="X189" s="9">
        <f t="shared" si="34"/>
        <v>0</v>
      </c>
      <c r="Y189" s="9" t="e">
        <f>(#REF!+#REF!+#REF!)</f>
        <v>#REF!</v>
      </c>
      <c r="Z189" s="9">
        <f t="shared" si="35"/>
        <v>0</v>
      </c>
    </row>
    <row r="190" spans="1:26" x14ac:dyDescent="0.3">
      <c r="A190" s="5"/>
      <c r="B190" s="5"/>
      <c r="C190" s="5" t="e">
        <f>VLOOKUP(Table26[[#This Row],[Redni broj natjecatelja]],'Popis sudionika'!$A$4:$C$300,2,TRUE)</f>
        <v>#N/A</v>
      </c>
      <c r="D190" s="5" t="e">
        <f>VLOOKUP(Table26[[#This Row],[Redni broj natjecatelja]],'Popis sudionika'!$A$4:$C$300,3,TRUE)</f>
        <v>#N/A</v>
      </c>
      <c r="E190" s="11"/>
      <c r="F190" s="5"/>
      <c r="G190" s="12"/>
      <c r="H190" s="9">
        <f t="shared" si="30"/>
        <v>0</v>
      </c>
      <c r="I190" s="11"/>
      <c r="J190" s="5"/>
      <c r="K190" s="12"/>
      <c r="L190" s="9">
        <f t="shared" si="31"/>
        <v>0</v>
      </c>
      <c r="M190" s="11"/>
      <c r="N190" s="5"/>
      <c r="O190" s="12"/>
      <c r="P190" s="9">
        <f t="shared" si="32"/>
        <v>0</v>
      </c>
      <c r="Q190" s="11"/>
      <c r="R190" s="5"/>
      <c r="S190" s="12"/>
      <c r="T190" s="9">
        <f t="shared" si="33"/>
        <v>0</v>
      </c>
      <c r="U190" s="11"/>
      <c r="V190" s="5"/>
      <c r="W190" s="12"/>
      <c r="X190" s="9">
        <f t="shared" si="34"/>
        <v>0</v>
      </c>
      <c r="Y190" s="9" t="e">
        <f>(#REF!+#REF!+#REF!)</f>
        <v>#REF!</v>
      </c>
      <c r="Z190" s="9">
        <f t="shared" si="35"/>
        <v>0</v>
      </c>
    </row>
    <row r="191" spans="1:26" x14ac:dyDescent="0.3">
      <c r="A191" s="5"/>
      <c r="B191" s="5"/>
      <c r="C191" s="5" t="e">
        <f>VLOOKUP(Table26[[#This Row],[Redni broj natjecatelja]],'Popis sudionika'!$A$4:$C$300,2,TRUE)</f>
        <v>#N/A</v>
      </c>
      <c r="D191" s="5" t="e">
        <f>VLOOKUP(Table26[[#This Row],[Redni broj natjecatelja]],'Popis sudionika'!$A$4:$C$300,3,TRUE)</f>
        <v>#N/A</v>
      </c>
      <c r="E191" s="11"/>
      <c r="F191" s="5"/>
      <c r="G191" s="12"/>
      <c r="H191" s="9">
        <f t="shared" si="30"/>
        <v>0</v>
      </c>
      <c r="I191" s="11"/>
      <c r="J191" s="5"/>
      <c r="K191" s="12"/>
      <c r="L191" s="9">
        <f t="shared" si="31"/>
        <v>0</v>
      </c>
      <c r="M191" s="11"/>
      <c r="N191" s="5"/>
      <c r="O191" s="12"/>
      <c r="P191" s="9">
        <f t="shared" si="32"/>
        <v>0</v>
      </c>
      <c r="Q191" s="11"/>
      <c r="R191" s="5"/>
      <c r="S191" s="12"/>
      <c r="T191" s="9">
        <f t="shared" si="33"/>
        <v>0</v>
      </c>
      <c r="U191" s="11"/>
      <c r="V191" s="5"/>
      <c r="W191" s="12"/>
      <c r="X191" s="9">
        <f t="shared" si="34"/>
        <v>0</v>
      </c>
      <c r="Y191" s="9" t="e">
        <f>(#REF!+#REF!+#REF!)</f>
        <v>#REF!</v>
      </c>
      <c r="Z191" s="9">
        <f t="shared" si="35"/>
        <v>0</v>
      </c>
    </row>
    <row r="192" spans="1:26" x14ac:dyDescent="0.3">
      <c r="A192" s="5"/>
      <c r="B192" s="5"/>
      <c r="C192" s="5" t="e">
        <f>VLOOKUP(Table26[[#This Row],[Redni broj natjecatelja]],'Popis sudionika'!$A$4:$C$300,2,TRUE)</f>
        <v>#N/A</v>
      </c>
      <c r="D192" s="5" t="e">
        <f>VLOOKUP(Table26[[#This Row],[Redni broj natjecatelja]],'Popis sudionika'!$A$4:$C$300,3,TRUE)</f>
        <v>#N/A</v>
      </c>
      <c r="E192" s="11"/>
      <c r="F192" s="5"/>
      <c r="G192" s="12"/>
      <c r="H192" s="9">
        <f t="shared" si="30"/>
        <v>0</v>
      </c>
      <c r="I192" s="11"/>
      <c r="J192" s="5"/>
      <c r="K192" s="12"/>
      <c r="L192" s="9">
        <f t="shared" si="31"/>
        <v>0</v>
      </c>
      <c r="M192" s="11"/>
      <c r="N192" s="5"/>
      <c r="O192" s="12"/>
      <c r="P192" s="9">
        <f t="shared" si="32"/>
        <v>0</v>
      </c>
      <c r="Q192" s="11"/>
      <c r="R192" s="5"/>
      <c r="S192" s="12"/>
      <c r="T192" s="9">
        <f t="shared" si="33"/>
        <v>0</v>
      </c>
      <c r="U192" s="11"/>
      <c r="V192" s="5"/>
      <c r="W192" s="12"/>
      <c r="X192" s="9">
        <f t="shared" si="34"/>
        <v>0</v>
      </c>
      <c r="Y192" s="9" t="e">
        <f>(#REF!+#REF!+#REF!)</f>
        <v>#REF!</v>
      </c>
      <c r="Z192" s="9">
        <f t="shared" si="35"/>
        <v>0</v>
      </c>
    </row>
    <row r="193" spans="1:26" x14ac:dyDescent="0.3">
      <c r="A193" s="5"/>
      <c r="B193" s="5"/>
      <c r="C193" s="5" t="e">
        <f>VLOOKUP(Table26[[#This Row],[Redni broj natjecatelja]],'Popis sudionika'!$A$4:$C$300,2,TRUE)</f>
        <v>#N/A</v>
      </c>
      <c r="D193" s="5" t="e">
        <f>VLOOKUP(Table26[[#This Row],[Redni broj natjecatelja]],'Popis sudionika'!$A$4:$C$300,3,TRUE)</f>
        <v>#N/A</v>
      </c>
      <c r="E193" s="11"/>
      <c r="F193" s="5"/>
      <c r="G193" s="12"/>
      <c r="H193" s="9">
        <f t="shared" si="30"/>
        <v>0</v>
      </c>
      <c r="I193" s="11"/>
      <c r="J193" s="5"/>
      <c r="K193" s="12"/>
      <c r="L193" s="9">
        <f t="shared" si="31"/>
        <v>0</v>
      </c>
      <c r="M193" s="11"/>
      <c r="N193" s="5"/>
      <c r="O193" s="12"/>
      <c r="P193" s="9">
        <f t="shared" si="32"/>
        <v>0</v>
      </c>
      <c r="Q193" s="11"/>
      <c r="R193" s="5"/>
      <c r="S193" s="12"/>
      <c r="T193" s="9">
        <f t="shared" si="33"/>
        <v>0</v>
      </c>
      <c r="U193" s="11"/>
      <c r="V193" s="5"/>
      <c r="W193" s="12"/>
      <c r="X193" s="9">
        <f t="shared" si="34"/>
        <v>0</v>
      </c>
      <c r="Y193" s="9" t="e">
        <f>(#REF!+#REF!+#REF!)</f>
        <v>#REF!</v>
      </c>
      <c r="Z193" s="9">
        <f t="shared" si="35"/>
        <v>0</v>
      </c>
    </row>
    <row r="194" spans="1:26" x14ac:dyDescent="0.3">
      <c r="A194" s="5"/>
      <c r="B194" s="5"/>
      <c r="C194" s="5" t="e">
        <f>VLOOKUP(Table26[[#This Row],[Redni broj natjecatelja]],'Popis sudionika'!$A$4:$C$300,2,TRUE)</f>
        <v>#N/A</v>
      </c>
      <c r="D194" s="5" t="e">
        <f>VLOOKUP(Table26[[#This Row],[Redni broj natjecatelja]],'Popis sudionika'!$A$4:$C$300,3,TRUE)</f>
        <v>#N/A</v>
      </c>
      <c r="E194" s="11"/>
      <c r="F194" s="5"/>
      <c r="G194" s="12"/>
      <c r="H194" s="9">
        <f t="shared" si="30"/>
        <v>0</v>
      </c>
      <c r="I194" s="11"/>
      <c r="J194" s="5"/>
      <c r="K194" s="12"/>
      <c r="L194" s="9">
        <f t="shared" si="31"/>
        <v>0</v>
      </c>
      <c r="M194" s="11"/>
      <c r="N194" s="5"/>
      <c r="O194" s="12"/>
      <c r="P194" s="9">
        <f t="shared" si="32"/>
        <v>0</v>
      </c>
      <c r="Q194" s="11"/>
      <c r="R194" s="5"/>
      <c r="S194" s="12"/>
      <c r="T194" s="9">
        <f t="shared" si="33"/>
        <v>0</v>
      </c>
      <c r="U194" s="11"/>
      <c r="V194" s="5"/>
      <c r="W194" s="12"/>
      <c r="X194" s="9">
        <f t="shared" si="34"/>
        <v>0</v>
      </c>
      <c r="Y194" s="9" t="e">
        <f>(#REF!+#REF!+#REF!)</f>
        <v>#REF!</v>
      </c>
      <c r="Z194" s="9">
        <f t="shared" si="35"/>
        <v>0</v>
      </c>
    </row>
    <row r="195" spans="1:26" x14ac:dyDescent="0.3">
      <c r="A195" s="5"/>
      <c r="B195" s="5"/>
      <c r="C195" s="5" t="e">
        <f>VLOOKUP(Table26[[#This Row],[Redni broj natjecatelja]],'Popis sudionika'!$A$4:$C$300,2,TRUE)</f>
        <v>#N/A</v>
      </c>
      <c r="D195" s="5" t="e">
        <f>VLOOKUP(Table26[[#This Row],[Redni broj natjecatelja]],'Popis sudionika'!$A$4:$C$300,3,TRUE)</f>
        <v>#N/A</v>
      </c>
      <c r="E195" s="11"/>
      <c r="F195" s="5"/>
      <c r="G195" s="12"/>
      <c r="H195" s="9">
        <f t="shared" si="30"/>
        <v>0</v>
      </c>
      <c r="I195" s="11"/>
      <c r="J195" s="5"/>
      <c r="K195" s="12"/>
      <c r="L195" s="9">
        <f t="shared" si="31"/>
        <v>0</v>
      </c>
      <c r="M195" s="11"/>
      <c r="N195" s="5"/>
      <c r="O195" s="12"/>
      <c r="P195" s="9">
        <f t="shared" si="32"/>
        <v>0</v>
      </c>
      <c r="Q195" s="11"/>
      <c r="R195" s="5"/>
      <c r="S195" s="12"/>
      <c r="T195" s="9">
        <f t="shared" si="33"/>
        <v>0</v>
      </c>
      <c r="U195" s="11"/>
      <c r="V195" s="5"/>
      <c r="W195" s="12"/>
      <c r="X195" s="9">
        <f t="shared" si="34"/>
        <v>0</v>
      </c>
      <c r="Y195" s="9" t="e">
        <f>(#REF!+#REF!+#REF!)</f>
        <v>#REF!</v>
      </c>
      <c r="Z195" s="9">
        <f t="shared" si="35"/>
        <v>0</v>
      </c>
    </row>
    <row r="196" spans="1:26" x14ac:dyDescent="0.3">
      <c r="A196" s="5"/>
      <c r="B196" s="5"/>
      <c r="C196" s="5" t="e">
        <f>VLOOKUP(Table26[[#This Row],[Redni broj natjecatelja]],'Popis sudionika'!$A$4:$C$300,2,TRUE)</f>
        <v>#N/A</v>
      </c>
      <c r="D196" s="5" t="e">
        <f>VLOOKUP(Table26[[#This Row],[Redni broj natjecatelja]],'Popis sudionika'!$A$4:$C$300,3,TRUE)</f>
        <v>#N/A</v>
      </c>
      <c r="E196" s="11"/>
      <c r="F196" s="5"/>
      <c r="G196" s="12"/>
      <c r="H196" s="9">
        <f t="shared" ref="H196:H200" si="36">(E196+F196+G196)</f>
        <v>0</v>
      </c>
      <c r="I196" s="11"/>
      <c r="J196" s="5"/>
      <c r="K196" s="12"/>
      <c r="L196" s="9">
        <f t="shared" ref="L196:L200" si="37">(I196+J196+K196)</f>
        <v>0</v>
      </c>
      <c r="M196" s="11"/>
      <c r="N196" s="5"/>
      <c r="O196" s="12"/>
      <c r="P196" s="9">
        <f t="shared" ref="P196:P200" si="38">(M196+N196+O196)</f>
        <v>0</v>
      </c>
      <c r="Q196" s="11"/>
      <c r="R196" s="5"/>
      <c r="S196" s="12"/>
      <c r="T196" s="9">
        <f t="shared" ref="T196:T200" si="39">(Q196+R196+S196)</f>
        <v>0</v>
      </c>
      <c r="U196" s="11"/>
      <c r="V196" s="5"/>
      <c r="W196" s="12"/>
      <c r="X196" s="9">
        <f t="shared" ref="X196:X200" si="40">(U196+V196+W196)</f>
        <v>0</v>
      </c>
      <c r="Y196" s="9" t="e">
        <f>(#REF!+#REF!+#REF!)</f>
        <v>#REF!</v>
      </c>
      <c r="Z196" s="9">
        <f t="shared" si="35"/>
        <v>0</v>
      </c>
    </row>
    <row r="197" spans="1:26" x14ac:dyDescent="0.3">
      <c r="A197" s="5"/>
      <c r="B197" s="5"/>
      <c r="C197" s="5" t="e">
        <f>VLOOKUP(Table26[[#This Row],[Redni broj natjecatelja]],'Popis sudionika'!$A$4:$C$300,2,TRUE)</f>
        <v>#N/A</v>
      </c>
      <c r="D197" s="5" t="e">
        <f>VLOOKUP(Table26[[#This Row],[Redni broj natjecatelja]],'Popis sudionika'!$A$4:$C$300,3,TRUE)</f>
        <v>#N/A</v>
      </c>
      <c r="E197" s="11"/>
      <c r="F197" s="5"/>
      <c r="G197" s="12"/>
      <c r="H197" s="9">
        <f t="shared" si="36"/>
        <v>0</v>
      </c>
      <c r="I197" s="11"/>
      <c r="J197" s="5"/>
      <c r="K197" s="12"/>
      <c r="L197" s="9">
        <f t="shared" si="37"/>
        <v>0</v>
      </c>
      <c r="M197" s="11"/>
      <c r="N197" s="5"/>
      <c r="O197" s="12"/>
      <c r="P197" s="9">
        <f t="shared" si="38"/>
        <v>0</v>
      </c>
      <c r="Q197" s="11"/>
      <c r="R197" s="5"/>
      <c r="S197" s="12"/>
      <c r="T197" s="9">
        <f t="shared" si="39"/>
        <v>0</v>
      </c>
      <c r="U197" s="11"/>
      <c r="V197" s="5"/>
      <c r="W197" s="12"/>
      <c r="X197" s="9">
        <f t="shared" si="40"/>
        <v>0</v>
      </c>
      <c r="Y197" s="9" t="e">
        <f>(#REF!+#REF!+#REF!)</f>
        <v>#REF!</v>
      </c>
      <c r="Z197" s="9">
        <f t="shared" si="35"/>
        <v>0</v>
      </c>
    </row>
    <row r="198" spans="1:26" x14ac:dyDescent="0.3">
      <c r="A198" s="5"/>
      <c r="B198" s="5"/>
      <c r="C198" s="5" t="e">
        <f>VLOOKUP(Table26[[#This Row],[Redni broj natjecatelja]],'Popis sudionika'!$A$4:$C$300,2,TRUE)</f>
        <v>#N/A</v>
      </c>
      <c r="D198" s="5" t="e">
        <f>VLOOKUP(Table26[[#This Row],[Redni broj natjecatelja]],'Popis sudionika'!$A$4:$C$300,3,TRUE)</f>
        <v>#N/A</v>
      </c>
      <c r="E198" s="11"/>
      <c r="F198" s="5"/>
      <c r="G198" s="12"/>
      <c r="H198" s="9">
        <f t="shared" si="36"/>
        <v>0</v>
      </c>
      <c r="I198" s="11"/>
      <c r="J198" s="5"/>
      <c r="K198" s="12"/>
      <c r="L198" s="9">
        <f t="shared" si="37"/>
        <v>0</v>
      </c>
      <c r="M198" s="11"/>
      <c r="N198" s="5"/>
      <c r="O198" s="12"/>
      <c r="P198" s="9">
        <f t="shared" si="38"/>
        <v>0</v>
      </c>
      <c r="Q198" s="11"/>
      <c r="R198" s="5"/>
      <c r="S198" s="12"/>
      <c r="T198" s="9">
        <f t="shared" si="39"/>
        <v>0</v>
      </c>
      <c r="U198" s="11"/>
      <c r="V198" s="5"/>
      <c r="W198" s="12"/>
      <c r="X198" s="9">
        <f t="shared" si="40"/>
        <v>0</v>
      </c>
      <c r="Y198" s="9" t="e">
        <f>(#REF!+#REF!+#REF!)</f>
        <v>#REF!</v>
      </c>
      <c r="Z198" s="9">
        <f t="shared" si="35"/>
        <v>0</v>
      </c>
    </row>
    <row r="199" spans="1:26" x14ac:dyDescent="0.3">
      <c r="A199" s="5"/>
      <c r="B199" s="5"/>
      <c r="C199" s="5" t="e">
        <f>VLOOKUP(Table26[[#This Row],[Redni broj natjecatelja]],'Popis sudionika'!$A$4:$C$300,2,TRUE)</f>
        <v>#N/A</v>
      </c>
      <c r="D199" s="5" t="e">
        <f>VLOOKUP(Table26[[#This Row],[Redni broj natjecatelja]],'Popis sudionika'!$A$4:$C$300,3,TRUE)</f>
        <v>#N/A</v>
      </c>
      <c r="E199" s="11"/>
      <c r="F199" s="5"/>
      <c r="G199" s="12"/>
      <c r="H199" s="9">
        <f t="shared" si="36"/>
        <v>0</v>
      </c>
      <c r="I199" s="11"/>
      <c r="J199" s="5"/>
      <c r="K199" s="12"/>
      <c r="L199" s="9">
        <f t="shared" si="37"/>
        <v>0</v>
      </c>
      <c r="M199" s="11"/>
      <c r="N199" s="5"/>
      <c r="O199" s="12"/>
      <c r="P199" s="9">
        <f t="shared" si="38"/>
        <v>0</v>
      </c>
      <c r="Q199" s="11"/>
      <c r="R199" s="5"/>
      <c r="S199" s="12"/>
      <c r="T199" s="9">
        <f t="shared" si="39"/>
        <v>0</v>
      </c>
      <c r="U199" s="11"/>
      <c r="V199" s="5"/>
      <c r="W199" s="12"/>
      <c r="X199" s="9">
        <f t="shared" si="40"/>
        <v>0</v>
      </c>
      <c r="Y199" s="9" t="e">
        <f>(#REF!+#REF!+#REF!)</f>
        <v>#REF!</v>
      </c>
      <c r="Z199" s="9">
        <f t="shared" si="35"/>
        <v>0</v>
      </c>
    </row>
    <row r="200" spans="1:26" ht="15" thickBot="1" x14ac:dyDescent="0.35">
      <c r="A200" s="5"/>
      <c r="B200" s="5"/>
      <c r="C200" s="5" t="e">
        <f>VLOOKUP(Table26[[#This Row],[Redni broj natjecatelja]],'Popis sudionika'!$A$4:$C$300,2,TRUE)</f>
        <v>#N/A</v>
      </c>
      <c r="D200" s="5" t="e">
        <f>VLOOKUP(Table26[[#This Row],[Redni broj natjecatelja]],'Popis sudionika'!$A$4:$C$300,3,TRUE)</f>
        <v>#N/A</v>
      </c>
      <c r="E200" s="13"/>
      <c r="F200" s="14"/>
      <c r="G200" s="15"/>
      <c r="H200" s="10">
        <f t="shared" si="36"/>
        <v>0</v>
      </c>
      <c r="I200" s="13"/>
      <c r="J200" s="14"/>
      <c r="K200" s="15"/>
      <c r="L200" s="10">
        <f t="shared" si="37"/>
        <v>0</v>
      </c>
      <c r="M200" s="13"/>
      <c r="N200" s="14"/>
      <c r="O200" s="15"/>
      <c r="P200" s="10">
        <f t="shared" si="38"/>
        <v>0</v>
      </c>
      <c r="Q200" s="13"/>
      <c r="R200" s="14"/>
      <c r="S200" s="15"/>
      <c r="T200" s="10">
        <f t="shared" si="39"/>
        <v>0</v>
      </c>
      <c r="U200" s="13"/>
      <c r="V200" s="14"/>
      <c r="W200" s="15"/>
      <c r="X200" s="10">
        <f t="shared" si="40"/>
        <v>0</v>
      </c>
      <c r="Y200" s="10" t="e">
        <f>(#REF!+#REF!+#REF!)</f>
        <v>#REF!</v>
      </c>
      <c r="Z200" s="10">
        <f t="shared" si="35"/>
        <v>0</v>
      </c>
    </row>
    <row r="201" spans="1:26" ht="15" thickTop="1" x14ac:dyDescent="0.3"/>
  </sheetData>
  <mergeCells count="1">
    <mergeCell ref="A1:D1"/>
  </mergeCells>
  <pageMargins left="0.7" right="0.7" top="0.75" bottom="0.75" header="0.3" footer="0.3"/>
  <pageSetup paperSize="9" scale="47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96"/>
  <sheetViews>
    <sheetView topLeftCell="B1" zoomScale="84" zoomScaleNormal="84" workbookViewId="0">
      <selection activeCell="Y1" sqref="F1:Y1048576"/>
    </sheetView>
  </sheetViews>
  <sheetFormatPr defaultRowHeight="14.4" x14ac:dyDescent="0.3"/>
  <cols>
    <col min="1" max="1" width="13.6640625" hidden="1" customWidth="1"/>
    <col min="2" max="2" width="9.44140625" customWidth="1"/>
    <col min="3" max="3" width="21.5546875" customWidth="1"/>
    <col min="4" max="4" width="28.44140625" customWidth="1"/>
    <col min="5" max="5" width="15.5546875" customWidth="1"/>
    <col min="6" max="8" width="10.33203125" hidden="1" customWidth="1"/>
    <col min="9" max="9" width="12.5546875" hidden="1" customWidth="1"/>
    <col min="10" max="12" width="10.33203125" hidden="1" customWidth="1"/>
    <col min="13" max="13" width="15.5546875" hidden="1" customWidth="1"/>
    <col min="14" max="16" width="10.33203125" hidden="1" customWidth="1"/>
    <col min="17" max="17" width="15.5546875" hidden="1" customWidth="1"/>
    <col min="18" max="20" width="10.33203125" hidden="1" customWidth="1"/>
    <col min="21" max="21" width="15.5546875" hidden="1" customWidth="1"/>
    <col min="22" max="25" width="10.33203125" hidden="1" customWidth="1"/>
    <col min="26" max="26" width="11.44140625" customWidth="1"/>
  </cols>
  <sheetData>
    <row r="1" spans="1:26" ht="14.55" x14ac:dyDescent="0.3">
      <c r="A1" s="28" t="s">
        <v>27</v>
      </c>
      <c r="B1" s="28"/>
      <c r="C1" s="28"/>
      <c r="D1" s="28"/>
    </row>
    <row r="3" spans="1:26" s="3" customFormat="1" ht="28.8" x14ac:dyDescent="0.3">
      <c r="A3" s="2" t="s">
        <v>24</v>
      </c>
      <c r="B3" s="2" t="s">
        <v>23</v>
      </c>
      <c r="C3" s="1" t="s">
        <v>25</v>
      </c>
      <c r="D3" s="1" t="s">
        <v>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1</v>
      </c>
    </row>
    <row r="4" spans="1:26" x14ac:dyDescent="0.3">
      <c r="A4" s="19" t="s">
        <v>107</v>
      </c>
      <c r="B4" s="19" t="s">
        <v>107</v>
      </c>
      <c r="C4" s="19" t="str">
        <f>VLOOKUP(Table268[[#This Row],[Redni broj natjecatelja]],'Popis sudionika'!$A$4:$C$300,2,TRUE)</f>
        <v>Mirjana Stipić</v>
      </c>
      <c r="D4" s="19" t="str">
        <f>VLOOKUP(Table268[[#This Row],[Redni broj natjecatelja]],'Popis sudionika'!$A$4:$C$300,3,TRUE)</f>
        <v>Letka</v>
      </c>
      <c r="E4" s="20">
        <v>14.1</v>
      </c>
      <c r="F4" s="19">
        <v>18.100000000000001</v>
      </c>
      <c r="G4" s="21">
        <v>23.5</v>
      </c>
      <c r="H4" s="22">
        <f t="shared" ref="H4:H35" si="0">(E4+F4+G4)</f>
        <v>55.7</v>
      </c>
      <c r="I4" s="20">
        <v>13.5</v>
      </c>
      <c r="J4" s="19">
        <v>18.899999999999999</v>
      </c>
      <c r="K4" s="21">
        <v>22.9</v>
      </c>
      <c r="L4" s="22">
        <f t="shared" ref="L4:L35" si="1">(I4+J4+K4)</f>
        <v>55.3</v>
      </c>
      <c r="M4" s="20">
        <v>13.14</v>
      </c>
      <c r="N4" s="19">
        <v>15.8</v>
      </c>
      <c r="O4" s="21">
        <v>22.56</v>
      </c>
      <c r="P4" s="22">
        <f t="shared" ref="P4:P35" si="2">(M4+N4+O4)</f>
        <v>51.5</v>
      </c>
      <c r="Q4" s="20">
        <v>14.5</v>
      </c>
      <c r="R4" s="19">
        <v>19.399999999999999</v>
      </c>
      <c r="S4" s="21">
        <v>23</v>
      </c>
      <c r="T4" s="22">
        <f t="shared" ref="T4:T35" si="3">(Q4+R4+S4)</f>
        <v>56.9</v>
      </c>
      <c r="U4" s="20">
        <v>13.8</v>
      </c>
      <c r="V4" s="19">
        <v>19.8</v>
      </c>
      <c r="W4" s="21">
        <v>21.2</v>
      </c>
      <c r="X4" s="22">
        <f t="shared" ref="X4:X35" si="4">(U4+V4+W4)</f>
        <v>54.8</v>
      </c>
      <c r="Y4" s="22" t="e">
        <f>(#REF!+#REF!+#REF!)</f>
        <v>#REF!</v>
      </c>
      <c r="Z4" s="22">
        <f t="shared" ref="Z4:Z35" si="5">(H4+L4+P4+T4+X4)/5</f>
        <v>54.839999999999996</v>
      </c>
    </row>
    <row r="5" spans="1:26" x14ac:dyDescent="0.3">
      <c r="A5" s="19" t="s">
        <v>134</v>
      </c>
      <c r="B5" s="19" t="s">
        <v>134</v>
      </c>
      <c r="C5" s="19" t="str">
        <f>VLOOKUP(Table268[[#This Row],[Redni broj natjecatelja]],'Popis sudionika'!$A$4:$C$300,2,TRUE)</f>
        <v>Ivica Sičaja</v>
      </c>
      <c r="D5" s="19" t="str">
        <f>VLOOKUP(Table268[[#This Row],[Redni broj natjecatelja]],'Popis sudionika'!$A$4:$C$300,3,TRUE)</f>
        <v>Rama</v>
      </c>
      <c r="E5" s="20">
        <v>14.2</v>
      </c>
      <c r="F5" s="19">
        <v>18.2</v>
      </c>
      <c r="G5" s="21">
        <v>22.5</v>
      </c>
      <c r="H5" s="22">
        <f t="shared" si="0"/>
        <v>54.9</v>
      </c>
      <c r="I5" s="20">
        <v>13.8</v>
      </c>
      <c r="J5" s="19">
        <v>18.2</v>
      </c>
      <c r="K5" s="21">
        <v>23.1</v>
      </c>
      <c r="L5" s="22">
        <f t="shared" si="1"/>
        <v>55.1</v>
      </c>
      <c r="M5" s="20">
        <v>14</v>
      </c>
      <c r="N5" s="19">
        <v>19</v>
      </c>
      <c r="O5" s="21">
        <v>23.1</v>
      </c>
      <c r="P5" s="22">
        <f t="shared" si="2"/>
        <v>56.1</v>
      </c>
      <c r="Q5" s="20">
        <v>13.9</v>
      </c>
      <c r="R5" s="19">
        <v>17.399999999999999</v>
      </c>
      <c r="S5" s="21">
        <v>22.3</v>
      </c>
      <c r="T5" s="22">
        <f t="shared" si="3"/>
        <v>53.599999999999994</v>
      </c>
      <c r="U5" s="20">
        <v>14.1</v>
      </c>
      <c r="V5" s="19">
        <v>18.100000000000001</v>
      </c>
      <c r="W5" s="21">
        <v>21.2</v>
      </c>
      <c r="X5" s="22">
        <f t="shared" si="4"/>
        <v>53.400000000000006</v>
      </c>
      <c r="Y5" s="22" t="e">
        <f>(#REF!+#REF!+#REF!)</f>
        <v>#REF!</v>
      </c>
      <c r="Z5" s="22">
        <f t="shared" si="5"/>
        <v>54.620000000000005</v>
      </c>
    </row>
    <row r="6" spans="1:26" x14ac:dyDescent="0.3">
      <c r="A6" s="19" t="s">
        <v>120</v>
      </c>
      <c r="B6" s="19" t="s">
        <v>120</v>
      </c>
      <c r="C6" s="19" t="str">
        <f>VLOOKUP(Table268[[#This Row],[Redni broj natjecatelja]],'Popis sudionika'!$A$4:$C$300,2,TRUE)</f>
        <v>Pero Cikojević</v>
      </c>
      <c r="D6" s="19" t="str">
        <f>VLOOKUP(Table268[[#This Row],[Redni broj natjecatelja]],'Popis sudionika'!$A$4:$C$300,3,TRUE)</f>
        <v>Golinjevo, Livno</v>
      </c>
      <c r="E6" s="20">
        <v>14.1</v>
      </c>
      <c r="F6" s="19">
        <v>18.2</v>
      </c>
      <c r="G6" s="21">
        <v>22.1</v>
      </c>
      <c r="H6" s="22">
        <f t="shared" si="0"/>
        <v>54.4</v>
      </c>
      <c r="I6" s="20">
        <v>13.8</v>
      </c>
      <c r="J6" s="19">
        <v>17.8</v>
      </c>
      <c r="K6" s="21">
        <v>23.1</v>
      </c>
      <c r="L6" s="22">
        <f t="shared" si="1"/>
        <v>54.7</v>
      </c>
      <c r="M6" s="20">
        <v>13.84</v>
      </c>
      <c r="N6" s="19">
        <v>17.88</v>
      </c>
      <c r="O6" s="21">
        <v>23.46</v>
      </c>
      <c r="P6" s="22">
        <f t="shared" si="2"/>
        <v>55.18</v>
      </c>
      <c r="Q6" s="20">
        <v>13.9</v>
      </c>
      <c r="R6" s="19">
        <v>18.3</v>
      </c>
      <c r="S6" s="21">
        <v>21.4</v>
      </c>
      <c r="T6" s="22">
        <f t="shared" si="3"/>
        <v>53.6</v>
      </c>
      <c r="U6" s="20">
        <v>13.8</v>
      </c>
      <c r="V6" s="19">
        <v>19.100000000000001</v>
      </c>
      <c r="W6" s="21">
        <v>21.3</v>
      </c>
      <c r="X6" s="22">
        <f t="shared" si="4"/>
        <v>54.2</v>
      </c>
      <c r="Y6" s="22" t="e">
        <f>(#REF!+#REF!+#REF!)</f>
        <v>#REF!</v>
      </c>
      <c r="Z6" s="22">
        <f t="shared" si="5"/>
        <v>54.415999999999997</v>
      </c>
    </row>
    <row r="7" spans="1:26" x14ac:dyDescent="0.3">
      <c r="A7" s="19" t="s">
        <v>122</v>
      </c>
      <c r="B7" s="19" t="s">
        <v>122</v>
      </c>
      <c r="C7" s="19" t="str">
        <f>VLOOKUP(Table268[[#This Row],[Redni broj natjecatelja]],'Popis sudionika'!$A$4:$C$300,2,TRUE)</f>
        <v>Ante Mioč</v>
      </c>
      <c r="D7" s="19" t="str">
        <f>VLOOKUP(Table268[[#This Row],[Redni broj natjecatelja]],'Popis sudionika'!$A$4:$C$300,3,TRUE)</f>
        <v>Šujica</v>
      </c>
      <c r="E7" s="20">
        <v>13.8</v>
      </c>
      <c r="F7" s="19">
        <v>18.5</v>
      </c>
      <c r="G7" s="21">
        <v>23.2</v>
      </c>
      <c r="H7" s="22">
        <f t="shared" si="0"/>
        <v>55.5</v>
      </c>
      <c r="I7" s="20">
        <v>12.1</v>
      </c>
      <c r="J7" s="19">
        <v>17.899999999999999</v>
      </c>
      <c r="K7" s="21">
        <v>22.5</v>
      </c>
      <c r="L7" s="22">
        <f t="shared" si="1"/>
        <v>52.5</v>
      </c>
      <c r="M7" s="20">
        <v>13.9</v>
      </c>
      <c r="N7" s="19">
        <v>18.8</v>
      </c>
      <c r="O7" s="21">
        <v>23.1</v>
      </c>
      <c r="P7" s="22">
        <f t="shared" si="2"/>
        <v>55.800000000000004</v>
      </c>
      <c r="Q7" s="20">
        <v>13.5</v>
      </c>
      <c r="R7" s="19">
        <v>19.100000000000001</v>
      </c>
      <c r="S7" s="21">
        <v>22.3</v>
      </c>
      <c r="T7" s="22">
        <f t="shared" si="3"/>
        <v>54.900000000000006</v>
      </c>
      <c r="U7" s="20">
        <v>12</v>
      </c>
      <c r="V7" s="19">
        <v>18.8</v>
      </c>
      <c r="W7" s="21">
        <v>22</v>
      </c>
      <c r="X7" s="22">
        <f t="shared" si="4"/>
        <v>52.8</v>
      </c>
      <c r="Y7" s="22" t="e">
        <f>(#REF!+#REF!+#REF!)</f>
        <v>#REF!</v>
      </c>
      <c r="Z7" s="22">
        <f t="shared" si="5"/>
        <v>54.3</v>
      </c>
    </row>
    <row r="8" spans="1:26" x14ac:dyDescent="0.3">
      <c r="A8" s="19" t="s">
        <v>119</v>
      </c>
      <c r="B8" s="19" t="s">
        <v>119</v>
      </c>
      <c r="C8" s="19" t="str">
        <f>VLOOKUP(Table268[[#This Row],[Redni broj natjecatelja]],'Popis sudionika'!$A$4:$C$300,2,TRUE)</f>
        <v>Pršutana Krišto</v>
      </c>
      <c r="D8" s="19" t="str">
        <f>VLOOKUP(Table268[[#This Row],[Redni broj natjecatelja]],'Popis sudionika'!$A$4:$C$300,3,TRUE)</f>
        <v>Eminovo Selo</v>
      </c>
      <c r="E8" s="20">
        <v>14.2</v>
      </c>
      <c r="F8" s="19">
        <v>18.7</v>
      </c>
      <c r="G8" s="21">
        <v>23.3</v>
      </c>
      <c r="H8" s="22">
        <f t="shared" si="0"/>
        <v>56.2</v>
      </c>
      <c r="I8" s="20">
        <v>14.2</v>
      </c>
      <c r="J8" s="19">
        <v>19.100000000000001</v>
      </c>
      <c r="K8" s="21">
        <v>21.9</v>
      </c>
      <c r="L8" s="22">
        <f t="shared" si="1"/>
        <v>55.199999999999996</v>
      </c>
      <c r="M8" s="20">
        <v>13.1</v>
      </c>
      <c r="N8" s="19">
        <v>18.149999999999999</v>
      </c>
      <c r="O8" s="21">
        <v>22.99</v>
      </c>
      <c r="P8" s="22">
        <f t="shared" si="2"/>
        <v>54.239999999999995</v>
      </c>
      <c r="Q8" s="20">
        <v>13.2</v>
      </c>
      <c r="R8" s="19">
        <v>18.100000000000001</v>
      </c>
      <c r="S8" s="21">
        <v>22.2</v>
      </c>
      <c r="T8" s="22">
        <f t="shared" si="3"/>
        <v>53.5</v>
      </c>
      <c r="U8" s="20">
        <v>14.1</v>
      </c>
      <c r="V8" s="19">
        <v>17.8</v>
      </c>
      <c r="W8" s="21">
        <v>20</v>
      </c>
      <c r="X8" s="22">
        <f t="shared" si="4"/>
        <v>51.9</v>
      </c>
      <c r="Y8" s="22" t="e">
        <f>(#REF!+#REF!+#REF!)</f>
        <v>#REF!</v>
      </c>
      <c r="Z8" s="22">
        <f t="shared" si="5"/>
        <v>54.207999999999991</v>
      </c>
    </row>
    <row r="9" spans="1:26" x14ac:dyDescent="0.3">
      <c r="A9" s="19" t="s">
        <v>100</v>
      </c>
      <c r="B9" s="19" t="s">
        <v>100</v>
      </c>
      <c r="C9" s="19" t="str">
        <f>VLOOKUP(Table268[[#This Row],[Redni broj natjecatelja]],'Popis sudionika'!$A$4:$C$300,2,TRUE)</f>
        <v>Pršutana Krišto</v>
      </c>
      <c r="D9" s="19" t="str">
        <f>VLOOKUP(Table268[[#This Row],[Redni broj natjecatelja]],'Popis sudionika'!$A$4:$C$300,3,TRUE)</f>
        <v>Eminovo Selo</v>
      </c>
      <c r="E9" s="20">
        <v>13.9</v>
      </c>
      <c r="F9" s="19">
        <v>18.100000000000001</v>
      </c>
      <c r="G9" s="21">
        <v>22.1</v>
      </c>
      <c r="H9" s="22">
        <f t="shared" si="0"/>
        <v>54.1</v>
      </c>
      <c r="I9" s="20">
        <v>13.8</v>
      </c>
      <c r="J9" s="19">
        <v>18.100000000000001</v>
      </c>
      <c r="K9" s="21">
        <v>19.2</v>
      </c>
      <c r="L9" s="22">
        <f t="shared" si="1"/>
        <v>51.1</v>
      </c>
      <c r="M9" s="20">
        <v>14.2</v>
      </c>
      <c r="N9" s="19">
        <v>19.100000000000001</v>
      </c>
      <c r="O9" s="21">
        <v>22.5</v>
      </c>
      <c r="P9" s="22">
        <f t="shared" si="2"/>
        <v>55.8</v>
      </c>
      <c r="Q9" s="20">
        <v>14.1</v>
      </c>
      <c r="R9" s="19">
        <v>18.23</v>
      </c>
      <c r="S9" s="21">
        <v>23.8</v>
      </c>
      <c r="T9" s="22">
        <f t="shared" si="3"/>
        <v>56.129999999999995</v>
      </c>
      <c r="U9" s="20">
        <v>14.1</v>
      </c>
      <c r="V9" s="19">
        <v>18.3</v>
      </c>
      <c r="W9" s="21">
        <v>21</v>
      </c>
      <c r="X9" s="22">
        <f t="shared" si="4"/>
        <v>53.4</v>
      </c>
      <c r="Y9" s="22" t="e">
        <f>(#REF!+#REF!+#REF!)</f>
        <v>#REF!</v>
      </c>
      <c r="Z9" s="22">
        <f t="shared" si="5"/>
        <v>54.105999999999995</v>
      </c>
    </row>
    <row r="10" spans="1:26" x14ac:dyDescent="0.3">
      <c r="A10" s="19" t="s">
        <v>99</v>
      </c>
      <c r="B10" s="19" t="s">
        <v>99</v>
      </c>
      <c r="C10" s="19" t="str">
        <f>VLOOKUP(Table268[[#This Row],[Redni broj natjecatelja]],'Popis sudionika'!$A$4:$C$300,2,TRUE)</f>
        <v>Ivan Mladina</v>
      </c>
      <c r="D10" s="19" t="str">
        <f>VLOOKUP(Table268[[#This Row],[Redni broj natjecatelja]],'Popis sudionika'!$A$4:$C$300,3,TRUE)</f>
        <v>Stipanjići</v>
      </c>
      <c r="E10" s="20">
        <v>13.9</v>
      </c>
      <c r="F10" s="19">
        <v>18.3</v>
      </c>
      <c r="G10" s="21">
        <v>20.100000000000001</v>
      </c>
      <c r="H10" s="22">
        <f t="shared" si="0"/>
        <v>52.300000000000004</v>
      </c>
      <c r="I10" s="20">
        <v>14.1</v>
      </c>
      <c r="J10" s="19">
        <v>18.2</v>
      </c>
      <c r="K10" s="21">
        <v>19.8</v>
      </c>
      <c r="L10" s="22">
        <f t="shared" si="1"/>
        <v>52.099999999999994</v>
      </c>
      <c r="M10" s="20">
        <v>13.99</v>
      </c>
      <c r="N10" s="19">
        <v>18.899999999999999</v>
      </c>
      <c r="O10" s="21">
        <v>23.45</v>
      </c>
      <c r="P10" s="22">
        <f t="shared" si="2"/>
        <v>56.34</v>
      </c>
      <c r="Q10" s="20">
        <v>14.1</v>
      </c>
      <c r="R10" s="19">
        <v>18.2</v>
      </c>
      <c r="S10" s="21">
        <v>21.3</v>
      </c>
      <c r="T10" s="22">
        <f t="shared" si="3"/>
        <v>53.599999999999994</v>
      </c>
      <c r="U10" s="20">
        <v>14.1</v>
      </c>
      <c r="V10" s="19">
        <v>19.100000000000001</v>
      </c>
      <c r="W10" s="21">
        <v>22.5</v>
      </c>
      <c r="X10" s="22">
        <f t="shared" si="4"/>
        <v>55.7</v>
      </c>
      <c r="Y10" s="22" t="e">
        <f>(#REF!+#REF!+#REF!)</f>
        <v>#REF!</v>
      </c>
      <c r="Z10" s="22">
        <f t="shared" si="5"/>
        <v>54.008000000000003</v>
      </c>
    </row>
    <row r="11" spans="1:26" x14ac:dyDescent="0.3">
      <c r="A11" s="19" t="s">
        <v>102</v>
      </c>
      <c r="B11" s="19" t="s">
        <v>102</v>
      </c>
      <c r="C11" s="19" t="str">
        <f>VLOOKUP(Table268[[#This Row],[Redni broj natjecatelja]],'Popis sudionika'!$A$4:$C$300,2,TRUE)</f>
        <v>Pero Cikojević</v>
      </c>
      <c r="D11" s="19" t="str">
        <f>VLOOKUP(Table268[[#This Row],[Redni broj natjecatelja]],'Popis sudionika'!$A$4:$C$300,3,TRUE)</f>
        <v>Golinjevo, Livno</v>
      </c>
      <c r="E11" s="20">
        <v>13.2</v>
      </c>
      <c r="F11" s="19">
        <v>17.8</v>
      </c>
      <c r="G11" s="21">
        <v>22.1</v>
      </c>
      <c r="H11" s="22">
        <f t="shared" si="0"/>
        <v>53.1</v>
      </c>
      <c r="I11" s="20">
        <v>13.1</v>
      </c>
      <c r="J11" s="19">
        <v>18.3</v>
      </c>
      <c r="K11" s="21">
        <v>22.3</v>
      </c>
      <c r="L11" s="22">
        <f t="shared" si="1"/>
        <v>53.7</v>
      </c>
      <c r="M11" s="20">
        <v>13.7</v>
      </c>
      <c r="N11" s="19">
        <v>18.8</v>
      </c>
      <c r="O11" s="21">
        <v>23.8</v>
      </c>
      <c r="P11" s="22">
        <f t="shared" si="2"/>
        <v>56.3</v>
      </c>
      <c r="Q11" s="20">
        <v>13.4</v>
      </c>
      <c r="R11" s="19">
        <v>18.5</v>
      </c>
      <c r="S11" s="21">
        <v>21.8</v>
      </c>
      <c r="T11" s="22">
        <f t="shared" si="3"/>
        <v>53.7</v>
      </c>
      <c r="U11" s="20">
        <v>13.2</v>
      </c>
      <c r="V11" s="19">
        <v>17</v>
      </c>
      <c r="W11" s="21">
        <v>23</v>
      </c>
      <c r="X11" s="22">
        <f t="shared" si="4"/>
        <v>53.2</v>
      </c>
      <c r="Y11" s="22" t="e">
        <f>(#REF!+#REF!+#REF!)</f>
        <v>#REF!</v>
      </c>
      <c r="Z11" s="22">
        <f t="shared" si="5"/>
        <v>54</v>
      </c>
    </row>
    <row r="12" spans="1:26" x14ac:dyDescent="0.3">
      <c r="A12" s="23" t="s">
        <v>128</v>
      </c>
      <c r="B12" s="23" t="s">
        <v>128</v>
      </c>
      <c r="C12" s="23" t="str">
        <f>VLOOKUP(Table268[[#This Row],[Redni broj natjecatelja]],'Popis sudionika'!$A$4:$C$300,2,TRUE)</f>
        <v>Tomislav Ćurković</v>
      </c>
      <c r="D12" s="23" t="str">
        <f>VLOOKUP(Table268[[#This Row],[Redni broj natjecatelja]],'Popis sudionika'!$A$4:$C$300,3,TRUE)</f>
        <v>Grabovica</v>
      </c>
      <c r="E12" s="24">
        <v>14.2</v>
      </c>
      <c r="F12" s="23">
        <v>17.899999999999999</v>
      </c>
      <c r="G12" s="25">
        <v>22.3</v>
      </c>
      <c r="H12" s="26">
        <f t="shared" si="0"/>
        <v>54.399999999999991</v>
      </c>
      <c r="I12" s="24">
        <v>13.1</v>
      </c>
      <c r="J12" s="23">
        <v>18.2</v>
      </c>
      <c r="K12" s="25">
        <v>23.2</v>
      </c>
      <c r="L12" s="26">
        <f t="shared" si="1"/>
        <v>54.5</v>
      </c>
      <c r="M12" s="24">
        <v>12.8</v>
      </c>
      <c r="N12" s="23">
        <v>17.5</v>
      </c>
      <c r="O12" s="25">
        <v>22.8</v>
      </c>
      <c r="P12" s="26">
        <f t="shared" si="2"/>
        <v>53.1</v>
      </c>
      <c r="Q12" s="24">
        <v>12.7</v>
      </c>
      <c r="R12" s="23">
        <v>17.899999999999999</v>
      </c>
      <c r="S12" s="25">
        <v>22.6</v>
      </c>
      <c r="T12" s="26">
        <f t="shared" si="3"/>
        <v>53.2</v>
      </c>
      <c r="U12" s="24">
        <v>14</v>
      </c>
      <c r="V12" s="23">
        <v>16.8</v>
      </c>
      <c r="W12" s="25">
        <v>23.1</v>
      </c>
      <c r="X12" s="26">
        <f t="shared" si="4"/>
        <v>53.900000000000006</v>
      </c>
      <c r="Y12" s="26" t="e">
        <f>(#REF!+#REF!+#REF!)</f>
        <v>#REF!</v>
      </c>
      <c r="Z12" s="26">
        <f t="shared" si="5"/>
        <v>53.820000000000007</v>
      </c>
    </row>
    <row r="13" spans="1:26" x14ac:dyDescent="0.3">
      <c r="A13" s="23" t="s">
        <v>131</v>
      </c>
      <c r="B13" s="23" t="s">
        <v>131</v>
      </c>
      <c r="C13" s="23" t="str">
        <f>VLOOKUP(Table268[[#This Row],[Redni broj natjecatelja]],'Popis sudionika'!$A$4:$C$300,2,TRUE)</f>
        <v>Marko Ivančić</v>
      </c>
      <c r="D13" s="23" t="str">
        <f>VLOOKUP(Table268[[#This Row],[Redni broj natjecatelja]],'Popis sudionika'!$A$4:$C$300,3,TRUE)</f>
        <v>Grabovica</v>
      </c>
      <c r="E13" s="24">
        <v>13.8</v>
      </c>
      <c r="F13" s="23">
        <v>18.100000000000001</v>
      </c>
      <c r="G13" s="25">
        <v>22.9</v>
      </c>
      <c r="H13" s="26">
        <f t="shared" si="0"/>
        <v>54.8</v>
      </c>
      <c r="I13" s="24">
        <v>13.7</v>
      </c>
      <c r="J13" s="23">
        <v>18.5</v>
      </c>
      <c r="K13" s="25">
        <v>22.1</v>
      </c>
      <c r="L13" s="26">
        <f t="shared" si="1"/>
        <v>54.300000000000004</v>
      </c>
      <c r="M13" s="24">
        <v>13.05</v>
      </c>
      <c r="N13" s="23">
        <v>18.2</v>
      </c>
      <c r="O13" s="25">
        <v>22.8</v>
      </c>
      <c r="P13" s="26">
        <f t="shared" si="2"/>
        <v>54.05</v>
      </c>
      <c r="Q13" s="24">
        <v>12.1</v>
      </c>
      <c r="R13" s="23">
        <v>18.100000000000001</v>
      </c>
      <c r="S13" s="25">
        <v>21.2</v>
      </c>
      <c r="T13" s="26">
        <f t="shared" si="3"/>
        <v>51.400000000000006</v>
      </c>
      <c r="U13" s="24">
        <v>12.9</v>
      </c>
      <c r="V13" s="23">
        <v>17.899999999999999</v>
      </c>
      <c r="W13" s="25">
        <v>23.7</v>
      </c>
      <c r="X13" s="26">
        <f t="shared" si="4"/>
        <v>54.5</v>
      </c>
      <c r="Y13" s="26" t="e">
        <f>(#REF!+#REF!+#REF!)</f>
        <v>#REF!</v>
      </c>
      <c r="Z13" s="26">
        <f t="shared" si="5"/>
        <v>53.809999999999988</v>
      </c>
    </row>
    <row r="14" spans="1:26" x14ac:dyDescent="0.3">
      <c r="A14" s="23" t="s">
        <v>124</v>
      </c>
      <c r="B14" s="23" t="s">
        <v>124</v>
      </c>
      <c r="C14" s="23" t="str">
        <f>VLOOKUP(Table268[[#This Row],[Redni broj natjecatelja]],'Popis sudionika'!$A$4:$C$300,2,TRUE)</f>
        <v>Ante Knežević</v>
      </c>
      <c r="D14" s="23" t="str">
        <f>VLOOKUP(Table268[[#This Row],[Redni broj natjecatelja]],'Popis sudionika'!$A$4:$C$300,3,TRUE)</f>
        <v>Borčani</v>
      </c>
      <c r="E14" s="24">
        <v>14.1</v>
      </c>
      <c r="F14" s="23">
        <v>17.8</v>
      </c>
      <c r="G14" s="25">
        <v>20.100000000000001</v>
      </c>
      <c r="H14" s="26">
        <f t="shared" si="0"/>
        <v>52</v>
      </c>
      <c r="I14" s="24">
        <v>14.2</v>
      </c>
      <c r="J14" s="23">
        <v>18.899999999999999</v>
      </c>
      <c r="K14" s="25">
        <v>19.899999999999999</v>
      </c>
      <c r="L14" s="26">
        <f t="shared" si="1"/>
        <v>52.999999999999993</v>
      </c>
      <c r="M14" s="24">
        <v>14.3</v>
      </c>
      <c r="N14" s="23">
        <v>19.100000000000001</v>
      </c>
      <c r="O14" s="25">
        <v>20.7</v>
      </c>
      <c r="P14" s="26">
        <f t="shared" si="2"/>
        <v>54.100000000000009</v>
      </c>
      <c r="Q14" s="24">
        <v>14</v>
      </c>
      <c r="R14" s="23">
        <v>19</v>
      </c>
      <c r="S14" s="25">
        <v>19.5</v>
      </c>
      <c r="T14" s="26">
        <f t="shared" si="3"/>
        <v>52.5</v>
      </c>
      <c r="U14" s="24">
        <v>13.9</v>
      </c>
      <c r="V14" s="23">
        <v>18.8</v>
      </c>
      <c r="W14" s="25">
        <v>22.7</v>
      </c>
      <c r="X14" s="26">
        <f t="shared" si="4"/>
        <v>55.400000000000006</v>
      </c>
      <c r="Y14" s="26" t="e">
        <f>(#REF!+#REF!+#REF!)</f>
        <v>#REF!</v>
      </c>
      <c r="Z14" s="26">
        <f t="shared" si="5"/>
        <v>53.4</v>
      </c>
    </row>
    <row r="15" spans="1:26" x14ac:dyDescent="0.3">
      <c r="A15" s="23" t="s">
        <v>137</v>
      </c>
      <c r="B15" s="23" t="s">
        <v>137</v>
      </c>
      <c r="C15" s="23" t="str">
        <f>VLOOKUP(Table268[[#This Row],[Redni broj natjecatelja]],'Popis sudionika'!$A$4:$C$300,2,TRUE)</f>
        <v>Marko Ćurković</v>
      </c>
      <c r="D15" s="23" t="str">
        <f>VLOOKUP(Table268[[#This Row],[Redni broj natjecatelja]],'Popis sudionika'!$A$4:$C$300,3,TRUE)</f>
        <v>Grabovica</v>
      </c>
      <c r="E15" s="24">
        <v>14.3</v>
      </c>
      <c r="F15" s="23">
        <v>18.2</v>
      </c>
      <c r="G15" s="25">
        <v>22.1</v>
      </c>
      <c r="H15" s="26">
        <f t="shared" si="0"/>
        <v>54.6</v>
      </c>
      <c r="I15" s="24">
        <v>14.35</v>
      </c>
      <c r="J15" s="23">
        <v>17.95</v>
      </c>
      <c r="K15" s="25">
        <v>21.1</v>
      </c>
      <c r="L15" s="26">
        <f t="shared" si="1"/>
        <v>53.4</v>
      </c>
      <c r="M15" s="24">
        <v>14.1</v>
      </c>
      <c r="N15" s="23">
        <v>16.2</v>
      </c>
      <c r="O15" s="25">
        <v>21</v>
      </c>
      <c r="P15" s="26">
        <f t="shared" si="2"/>
        <v>51.3</v>
      </c>
      <c r="Q15" s="24">
        <v>13.1</v>
      </c>
      <c r="R15" s="23">
        <v>17.7</v>
      </c>
      <c r="S15" s="25">
        <v>23.1</v>
      </c>
      <c r="T15" s="26">
        <f t="shared" si="3"/>
        <v>53.9</v>
      </c>
      <c r="U15" s="24">
        <v>13.5</v>
      </c>
      <c r="V15" s="23">
        <v>17.899999999999999</v>
      </c>
      <c r="W15" s="25">
        <v>22.1</v>
      </c>
      <c r="X15" s="26">
        <f t="shared" si="4"/>
        <v>53.5</v>
      </c>
      <c r="Y15" s="26" t="e">
        <f>(#REF!+#REF!+#REF!)</f>
        <v>#REF!</v>
      </c>
      <c r="Z15" s="26">
        <f t="shared" si="5"/>
        <v>53.340000000000011</v>
      </c>
    </row>
    <row r="16" spans="1:26" x14ac:dyDescent="0.3">
      <c r="A16" s="23" t="s">
        <v>101</v>
      </c>
      <c r="B16" s="23" t="s">
        <v>101</v>
      </c>
      <c r="C16" s="23" t="str">
        <f>VLOOKUP(Table268[[#This Row],[Redni broj natjecatelja]],'Popis sudionika'!$A$4:$C$300,2,TRUE)</f>
        <v>Ante Stipić</v>
      </c>
      <c r="D16" s="23" t="str">
        <f>VLOOKUP(Table268[[#This Row],[Redni broj natjecatelja]],'Popis sudionika'!$A$4:$C$300,3,TRUE)</f>
        <v>Letka</v>
      </c>
      <c r="E16" s="24">
        <v>13.4</v>
      </c>
      <c r="F16" s="23">
        <v>17.3</v>
      </c>
      <c r="G16" s="25">
        <v>24.2</v>
      </c>
      <c r="H16" s="26">
        <f t="shared" si="0"/>
        <v>54.900000000000006</v>
      </c>
      <c r="I16" s="24">
        <v>12.63</v>
      </c>
      <c r="J16" s="23">
        <v>15.64</v>
      </c>
      <c r="K16" s="25">
        <v>22.99</v>
      </c>
      <c r="L16" s="26">
        <f t="shared" si="1"/>
        <v>51.260000000000005</v>
      </c>
      <c r="M16" s="24">
        <v>12.7</v>
      </c>
      <c r="N16" s="23">
        <v>15.9</v>
      </c>
      <c r="O16" s="25">
        <v>23.1</v>
      </c>
      <c r="P16" s="26">
        <f t="shared" si="2"/>
        <v>51.7</v>
      </c>
      <c r="Q16" s="24">
        <v>13.5</v>
      </c>
      <c r="R16" s="23">
        <v>17.399999999999999</v>
      </c>
      <c r="S16" s="25">
        <v>23.1</v>
      </c>
      <c r="T16" s="26">
        <f t="shared" si="3"/>
        <v>54</v>
      </c>
      <c r="U16" s="24">
        <v>13.9</v>
      </c>
      <c r="V16" s="23">
        <v>18.100000000000001</v>
      </c>
      <c r="W16" s="25">
        <v>22.6</v>
      </c>
      <c r="X16" s="26">
        <f t="shared" si="4"/>
        <v>54.6</v>
      </c>
      <c r="Y16" s="26" t="e">
        <f>(#REF!+#REF!+#REF!)</f>
        <v>#REF!</v>
      </c>
      <c r="Z16" s="26">
        <f t="shared" si="5"/>
        <v>53.292000000000009</v>
      </c>
    </row>
    <row r="17" spans="1:26" x14ac:dyDescent="0.3">
      <c r="A17" s="23" t="s">
        <v>108</v>
      </c>
      <c r="B17" s="23" t="s">
        <v>108</v>
      </c>
      <c r="C17" s="23" t="str">
        <f>VLOOKUP(Table268[[#This Row],[Redni broj natjecatelja]],'Popis sudionika'!$A$4:$C$300,2,TRUE)</f>
        <v>Mate Šimić</v>
      </c>
      <c r="D17" s="23" t="str">
        <f>VLOOKUP(Table268[[#This Row],[Redni broj natjecatelja]],'Popis sudionika'!$A$4:$C$300,3,TRUE)</f>
        <v>Roško Polje</v>
      </c>
      <c r="E17" s="24">
        <v>13.1</v>
      </c>
      <c r="F17" s="23">
        <v>18.100000000000001</v>
      </c>
      <c r="G17" s="25">
        <v>22.1</v>
      </c>
      <c r="H17" s="26">
        <f t="shared" si="0"/>
        <v>53.300000000000004</v>
      </c>
      <c r="I17" s="24">
        <v>12.9</v>
      </c>
      <c r="J17" s="23">
        <v>18.100000000000001</v>
      </c>
      <c r="K17" s="25">
        <v>22.5</v>
      </c>
      <c r="L17" s="26">
        <f t="shared" si="1"/>
        <v>53.5</v>
      </c>
      <c r="M17" s="24">
        <v>12.34</v>
      </c>
      <c r="N17" s="23">
        <v>16.2</v>
      </c>
      <c r="O17" s="25">
        <v>22.83</v>
      </c>
      <c r="P17" s="26">
        <f t="shared" si="2"/>
        <v>51.37</v>
      </c>
      <c r="Q17" s="24">
        <v>13.8</v>
      </c>
      <c r="R17" s="23">
        <v>18.399999999999999</v>
      </c>
      <c r="S17" s="25">
        <v>21.3</v>
      </c>
      <c r="T17" s="26">
        <f t="shared" si="3"/>
        <v>53.5</v>
      </c>
      <c r="U17" s="24">
        <v>13.8</v>
      </c>
      <c r="V17" s="23">
        <v>19.100000000000001</v>
      </c>
      <c r="W17" s="25">
        <v>21.3</v>
      </c>
      <c r="X17" s="26">
        <f t="shared" si="4"/>
        <v>54.2</v>
      </c>
      <c r="Y17" s="26" t="e">
        <f>(#REF!+#REF!+#REF!)</f>
        <v>#REF!</v>
      </c>
      <c r="Z17" s="26">
        <f t="shared" si="5"/>
        <v>53.173999999999999</v>
      </c>
    </row>
    <row r="18" spans="1:26" x14ac:dyDescent="0.3">
      <c r="A18" s="23" t="s">
        <v>106</v>
      </c>
      <c r="B18" s="23" t="s">
        <v>106</v>
      </c>
      <c r="C18" s="23" t="str">
        <f>VLOOKUP(Table268[[#This Row],[Redni broj natjecatelja]],'Popis sudionika'!$A$4:$C$300,2,TRUE)</f>
        <v>DIM doo</v>
      </c>
      <c r="D18" s="23" t="str">
        <f>VLOOKUP(Table268[[#This Row],[Redni broj natjecatelja]],'Popis sudionika'!$A$4:$C$300,3,TRUE)</f>
        <v>Roško Polje</v>
      </c>
      <c r="E18" s="24">
        <v>12.1</v>
      </c>
      <c r="F18" s="23">
        <v>17.100000000000001</v>
      </c>
      <c r="G18" s="25">
        <v>22.2</v>
      </c>
      <c r="H18" s="26">
        <f t="shared" si="0"/>
        <v>51.400000000000006</v>
      </c>
      <c r="I18" s="24">
        <v>13.1</v>
      </c>
      <c r="J18" s="23">
        <v>16.899999999999999</v>
      </c>
      <c r="K18" s="25">
        <v>22.7</v>
      </c>
      <c r="L18" s="26">
        <f t="shared" si="1"/>
        <v>52.7</v>
      </c>
      <c r="M18" s="24">
        <v>12.96</v>
      </c>
      <c r="N18" s="23">
        <v>16.48</v>
      </c>
      <c r="O18" s="25">
        <v>22.43</v>
      </c>
      <c r="P18" s="26">
        <f t="shared" si="2"/>
        <v>51.870000000000005</v>
      </c>
      <c r="Q18" s="24">
        <v>12.1</v>
      </c>
      <c r="R18" s="23">
        <v>18.8</v>
      </c>
      <c r="S18" s="25">
        <v>23.4</v>
      </c>
      <c r="T18" s="26">
        <f t="shared" si="3"/>
        <v>54.3</v>
      </c>
      <c r="U18" s="24">
        <v>13.5</v>
      </c>
      <c r="V18" s="23">
        <v>17.899999999999999</v>
      </c>
      <c r="W18" s="25">
        <v>22.2</v>
      </c>
      <c r="X18" s="26">
        <f t="shared" si="4"/>
        <v>53.599999999999994</v>
      </c>
      <c r="Y18" s="26" t="e">
        <f>(#REF!+#REF!+#REF!)</f>
        <v>#REF!</v>
      </c>
      <c r="Z18" s="26">
        <f t="shared" si="5"/>
        <v>52.774000000000001</v>
      </c>
    </row>
    <row r="19" spans="1:26" x14ac:dyDescent="0.3">
      <c r="A19" s="23" t="s">
        <v>123</v>
      </c>
      <c r="B19" s="23" t="s">
        <v>123</v>
      </c>
      <c r="C19" s="23" t="str">
        <f>VLOOKUP(Table268[[#This Row],[Redni broj natjecatelja]],'Popis sudionika'!$A$4:$C$300,2,TRUE)</f>
        <v>Ante Mioč</v>
      </c>
      <c r="D19" s="23" t="str">
        <f>VLOOKUP(Table268[[#This Row],[Redni broj natjecatelja]],'Popis sudionika'!$A$4:$C$300,3,TRUE)</f>
        <v>Šujica</v>
      </c>
      <c r="E19" s="24">
        <v>12.9</v>
      </c>
      <c r="F19" s="23">
        <v>18.100000000000001</v>
      </c>
      <c r="G19" s="25">
        <v>21.1</v>
      </c>
      <c r="H19" s="26">
        <f t="shared" si="0"/>
        <v>52.1</v>
      </c>
      <c r="I19" s="24">
        <v>13.2</v>
      </c>
      <c r="J19" s="23">
        <v>18.899999999999999</v>
      </c>
      <c r="K19" s="25">
        <v>22.9</v>
      </c>
      <c r="L19" s="26">
        <f t="shared" si="1"/>
        <v>54.999999999999993</v>
      </c>
      <c r="M19" s="24">
        <v>11</v>
      </c>
      <c r="N19" s="23">
        <v>18</v>
      </c>
      <c r="O19" s="25">
        <v>22</v>
      </c>
      <c r="P19" s="26">
        <f t="shared" si="2"/>
        <v>51</v>
      </c>
      <c r="Q19" s="24">
        <v>12.1</v>
      </c>
      <c r="R19" s="23">
        <v>17.3</v>
      </c>
      <c r="S19" s="25">
        <v>23.1</v>
      </c>
      <c r="T19" s="26">
        <f t="shared" si="3"/>
        <v>52.5</v>
      </c>
      <c r="U19" s="24">
        <v>13.8</v>
      </c>
      <c r="V19" s="23">
        <v>17.2</v>
      </c>
      <c r="W19" s="25">
        <v>21.1</v>
      </c>
      <c r="X19" s="26">
        <f t="shared" si="4"/>
        <v>52.1</v>
      </c>
      <c r="Y19" s="26" t="e">
        <f>(#REF!+#REF!+#REF!)</f>
        <v>#REF!</v>
      </c>
      <c r="Z19" s="26">
        <f t="shared" si="5"/>
        <v>52.54</v>
      </c>
    </row>
    <row r="20" spans="1:26" x14ac:dyDescent="0.3">
      <c r="A20" s="23" t="s">
        <v>126</v>
      </c>
      <c r="B20" s="23" t="s">
        <v>126</v>
      </c>
      <c r="C20" s="23" t="str">
        <f>VLOOKUP(Table268[[#This Row],[Redni broj natjecatelja]],'Popis sudionika'!$A$4:$C$300,2,TRUE)</f>
        <v>Marinko Kurevija</v>
      </c>
      <c r="D20" s="23" t="str">
        <f>VLOOKUP(Table268[[#This Row],[Redni broj natjecatelja]],'Popis sudionika'!$A$4:$C$300,3,TRUE)</f>
        <v>Kiseljak</v>
      </c>
      <c r="E20" s="24">
        <v>14.1</v>
      </c>
      <c r="F20" s="23">
        <v>17.2</v>
      </c>
      <c r="G20" s="25">
        <v>20.3</v>
      </c>
      <c r="H20" s="26">
        <f t="shared" si="0"/>
        <v>51.599999999999994</v>
      </c>
      <c r="I20" s="24">
        <v>14.1</v>
      </c>
      <c r="J20" s="23">
        <v>18.2</v>
      </c>
      <c r="K20" s="25">
        <v>21.3</v>
      </c>
      <c r="L20" s="26">
        <f t="shared" si="1"/>
        <v>53.599999999999994</v>
      </c>
      <c r="M20" s="24">
        <v>14.05</v>
      </c>
      <c r="N20" s="23">
        <v>18.8</v>
      </c>
      <c r="O20" s="25">
        <v>19.8</v>
      </c>
      <c r="P20" s="26">
        <f t="shared" si="2"/>
        <v>52.650000000000006</v>
      </c>
      <c r="Q20" s="24">
        <v>14.1</v>
      </c>
      <c r="R20" s="23">
        <v>18.600000000000001</v>
      </c>
      <c r="S20" s="25">
        <v>22.2</v>
      </c>
      <c r="T20" s="26">
        <f t="shared" si="3"/>
        <v>54.900000000000006</v>
      </c>
      <c r="U20" s="24">
        <v>12.2</v>
      </c>
      <c r="V20" s="23">
        <v>16.5</v>
      </c>
      <c r="W20" s="25">
        <v>21.2</v>
      </c>
      <c r="X20" s="26">
        <f t="shared" si="4"/>
        <v>49.9</v>
      </c>
      <c r="Y20" s="26" t="e">
        <f>(#REF!+#REF!+#REF!)</f>
        <v>#REF!</v>
      </c>
      <c r="Z20" s="26">
        <f t="shared" si="5"/>
        <v>52.529999999999994</v>
      </c>
    </row>
    <row r="21" spans="1:26" x14ac:dyDescent="0.3">
      <c r="A21" s="23" t="s">
        <v>98</v>
      </c>
      <c r="B21" s="23" t="s">
        <v>98</v>
      </c>
      <c r="C21" s="23" t="str">
        <f>VLOOKUP(Table268[[#This Row],[Redni broj natjecatelja]],'Popis sudionika'!$A$4:$C$300,2,TRUE)</f>
        <v>Ante Zrno Caja</v>
      </c>
      <c r="D21" s="23" t="str">
        <f>VLOOKUP(Table268[[#This Row],[Redni broj natjecatelja]],'Popis sudionika'!$A$4:$C$300,3,TRUE)</f>
        <v>Šujica</v>
      </c>
      <c r="E21" s="24">
        <v>12.8</v>
      </c>
      <c r="F21" s="23">
        <v>15.3</v>
      </c>
      <c r="G21" s="25">
        <v>20.2</v>
      </c>
      <c r="H21" s="26">
        <f t="shared" si="0"/>
        <v>48.3</v>
      </c>
      <c r="I21" s="24">
        <v>13.8</v>
      </c>
      <c r="J21" s="23">
        <v>18.899999999999999</v>
      </c>
      <c r="K21" s="25">
        <v>24.5</v>
      </c>
      <c r="L21" s="26">
        <f t="shared" si="1"/>
        <v>57.2</v>
      </c>
      <c r="M21" s="24">
        <v>14.1</v>
      </c>
      <c r="N21" s="23">
        <v>18.3</v>
      </c>
      <c r="O21" s="25">
        <v>23.6</v>
      </c>
      <c r="P21" s="26">
        <f t="shared" si="2"/>
        <v>56</v>
      </c>
      <c r="Q21" s="24">
        <v>13.2</v>
      </c>
      <c r="R21" s="23">
        <v>16.100000000000001</v>
      </c>
      <c r="S21" s="25">
        <v>20.3</v>
      </c>
      <c r="T21" s="26">
        <f t="shared" si="3"/>
        <v>49.6</v>
      </c>
      <c r="U21" s="24">
        <v>13.8</v>
      </c>
      <c r="V21" s="23">
        <v>18.2</v>
      </c>
      <c r="W21" s="25">
        <v>19.5</v>
      </c>
      <c r="X21" s="26">
        <f t="shared" si="4"/>
        <v>51.5</v>
      </c>
      <c r="Y21" s="26" t="e">
        <f>(#REF!+#REF!+#REF!)</f>
        <v>#REF!</v>
      </c>
      <c r="Z21" s="26">
        <f t="shared" si="5"/>
        <v>52.52</v>
      </c>
    </row>
    <row r="22" spans="1:26" x14ac:dyDescent="0.3">
      <c r="A22" s="23" t="s">
        <v>135</v>
      </c>
      <c r="B22" s="23" t="s">
        <v>135</v>
      </c>
      <c r="C22" s="23" t="str">
        <f>VLOOKUP(Table268[[#This Row],[Redni broj natjecatelja]],'Popis sudionika'!$A$4:$C$300,2,TRUE)</f>
        <v>Pere Gadža</v>
      </c>
      <c r="D22" s="23" t="str">
        <f>VLOOKUP(Table268[[#This Row],[Redni broj natjecatelja]],'Popis sudionika'!$A$4:$C$300,3,TRUE)</f>
        <v>Grabovica</v>
      </c>
      <c r="E22" s="24">
        <v>14.1</v>
      </c>
      <c r="F22" s="23">
        <v>18.8</v>
      </c>
      <c r="G22" s="25">
        <v>21.1</v>
      </c>
      <c r="H22" s="26">
        <f t="shared" si="0"/>
        <v>54</v>
      </c>
      <c r="I22" s="24">
        <v>14.6</v>
      </c>
      <c r="J22" s="23">
        <v>18.5</v>
      </c>
      <c r="K22" s="25">
        <v>19.8</v>
      </c>
      <c r="L22" s="26">
        <f t="shared" si="1"/>
        <v>52.900000000000006</v>
      </c>
      <c r="M22" s="24">
        <v>14.8</v>
      </c>
      <c r="N22" s="23">
        <v>18.2</v>
      </c>
      <c r="O22" s="25">
        <v>18</v>
      </c>
      <c r="P22" s="26">
        <f t="shared" si="2"/>
        <v>51</v>
      </c>
      <c r="Q22" s="24">
        <v>14.7</v>
      </c>
      <c r="R22" s="23">
        <v>17.899999999999999</v>
      </c>
      <c r="S22" s="25">
        <v>20.25</v>
      </c>
      <c r="T22" s="26">
        <f t="shared" si="3"/>
        <v>52.849999999999994</v>
      </c>
      <c r="U22" s="24">
        <v>14.1</v>
      </c>
      <c r="V22" s="23">
        <v>17.2</v>
      </c>
      <c r="W22" s="25">
        <v>20.2</v>
      </c>
      <c r="X22" s="26">
        <f t="shared" si="4"/>
        <v>51.5</v>
      </c>
      <c r="Y22" s="26" t="e">
        <f>(#REF!+#REF!+#REF!)</f>
        <v>#REF!</v>
      </c>
      <c r="Z22" s="26">
        <f t="shared" si="5"/>
        <v>52.45</v>
      </c>
    </row>
    <row r="23" spans="1:26" x14ac:dyDescent="0.3">
      <c r="A23" s="23" t="s">
        <v>132</v>
      </c>
      <c r="B23" s="23" t="s">
        <v>132</v>
      </c>
      <c r="C23" s="23" t="str">
        <f>VLOOKUP(Table268[[#This Row],[Redni broj natjecatelja]],'Popis sudionika'!$A$4:$C$300,2,TRUE)</f>
        <v>Esad Karajić</v>
      </c>
      <c r="D23" s="23" t="str">
        <f>VLOOKUP(Table268[[#This Row],[Redni broj natjecatelja]],'Popis sudionika'!$A$4:$C$300,3,TRUE)</f>
        <v>Velika Kladuša</v>
      </c>
      <c r="E23" s="24">
        <v>13.1</v>
      </c>
      <c r="F23" s="23">
        <v>19.7</v>
      </c>
      <c r="G23" s="25">
        <v>22.8</v>
      </c>
      <c r="H23" s="26">
        <f t="shared" si="0"/>
        <v>55.599999999999994</v>
      </c>
      <c r="I23" s="24">
        <v>12.1</v>
      </c>
      <c r="J23" s="23">
        <v>18.3</v>
      </c>
      <c r="K23" s="25">
        <v>22.8</v>
      </c>
      <c r="L23" s="26">
        <f t="shared" si="1"/>
        <v>53.2</v>
      </c>
      <c r="M23" s="24">
        <v>10.1</v>
      </c>
      <c r="N23" s="23">
        <v>18</v>
      </c>
      <c r="O23" s="25">
        <v>22.7</v>
      </c>
      <c r="P23" s="26">
        <f t="shared" si="2"/>
        <v>50.8</v>
      </c>
      <c r="Q23" s="24">
        <v>11.5</v>
      </c>
      <c r="R23" s="23">
        <v>17.3</v>
      </c>
      <c r="S23" s="25">
        <v>22.6</v>
      </c>
      <c r="T23" s="26">
        <f t="shared" si="3"/>
        <v>51.400000000000006</v>
      </c>
      <c r="U23" s="24">
        <v>11.8</v>
      </c>
      <c r="V23" s="23">
        <v>17.5</v>
      </c>
      <c r="W23" s="25">
        <v>21.9</v>
      </c>
      <c r="X23" s="26">
        <f t="shared" si="4"/>
        <v>51.2</v>
      </c>
      <c r="Y23" s="26" t="e">
        <f>(#REF!+#REF!+#REF!)</f>
        <v>#REF!</v>
      </c>
      <c r="Z23" s="26">
        <f t="shared" si="5"/>
        <v>52.44</v>
      </c>
    </row>
    <row r="24" spans="1:26" x14ac:dyDescent="0.3">
      <c r="A24" s="23" t="s">
        <v>125</v>
      </c>
      <c r="B24" s="23" t="s">
        <v>125</v>
      </c>
      <c r="C24" s="23" t="str">
        <f>VLOOKUP(Table268[[#This Row],[Redni broj natjecatelja]],'Popis sudionika'!$A$4:$C$300,2,TRUE)</f>
        <v>Jandre Beljan</v>
      </c>
      <c r="D24" s="23" t="str">
        <f>VLOOKUP(Table268[[#This Row],[Redni broj natjecatelja]],'Popis sudionika'!$A$4:$C$300,3,TRUE)</f>
        <v>Dobrići</v>
      </c>
      <c r="E24" s="24">
        <v>13.6</v>
      </c>
      <c r="F24" s="23">
        <v>17.899999999999999</v>
      </c>
      <c r="G24" s="25">
        <v>21.7</v>
      </c>
      <c r="H24" s="26">
        <f t="shared" si="0"/>
        <v>53.2</v>
      </c>
      <c r="I24" s="24">
        <v>13.1</v>
      </c>
      <c r="J24" s="23">
        <v>18.100000000000001</v>
      </c>
      <c r="K24" s="25">
        <v>23.4</v>
      </c>
      <c r="L24" s="26">
        <f t="shared" si="1"/>
        <v>54.6</v>
      </c>
      <c r="M24" s="24">
        <v>11.1</v>
      </c>
      <c r="N24" s="23">
        <v>18</v>
      </c>
      <c r="O24" s="25">
        <v>22.2</v>
      </c>
      <c r="P24" s="26">
        <f t="shared" si="2"/>
        <v>51.3</v>
      </c>
      <c r="Q24" s="24">
        <v>11.2</v>
      </c>
      <c r="R24" s="23">
        <v>17.899999999999999</v>
      </c>
      <c r="S24" s="25">
        <v>23.1</v>
      </c>
      <c r="T24" s="26">
        <f t="shared" si="3"/>
        <v>52.2</v>
      </c>
      <c r="U24" s="24">
        <v>11.8</v>
      </c>
      <c r="V24" s="23">
        <v>16.8</v>
      </c>
      <c r="W24" s="25">
        <v>22.1</v>
      </c>
      <c r="X24" s="26">
        <f t="shared" si="4"/>
        <v>50.7</v>
      </c>
      <c r="Y24" s="26" t="e">
        <f>(#REF!+#REF!+#REF!)</f>
        <v>#REF!</v>
      </c>
      <c r="Z24" s="26">
        <f t="shared" si="5"/>
        <v>52.4</v>
      </c>
    </row>
    <row r="25" spans="1:26" x14ac:dyDescent="0.3">
      <c r="A25" s="23" t="s">
        <v>127</v>
      </c>
      <c r="B25" s="23" t="s">
        <v>127</v>
      </c>
      <c r="C25" s="23" t="str">
        <f>VLOOKUP(Table268[[#This Row],[Redni broj natjecatelja]],'Popis sudionika'!$A$4:$C$300,2,TRUE)</f>
        <v>Bože Protuđer</v>
      </c>
      <c r="D25" s="23" t="str">
        <f>VLOOKUP(Table268[[#This Row],[Redni broj natjecatelja]],'Popis sudionika'!$A$4:$C$300,3,TRUE)</f>
        <v>Letka</v>
      </c>
      <c r="E25" s="24">
        <v>13.2</v>
      </c>
      <c r="F25" s="23">
        <v>17.899999999999999</v>
      </c>
      <c r="G25" s="25">
        <v>20.3</v>
      </c>
      <c r="H25" s="26">
        <f t="shared" si="0"/>
        <v>51.4</v>
      </c>
      <c r="I25" s="24">
        <v>13.7</v>
      </c>
      <c r="J25" s="23">
        <v>18.600000000000001</v>
      </c>
      <c r="K25" s="25">
        <v>22.7</v>
      </c>
      <c r="L25" s="26">
        <f t="shared" si="1"/>
        <v>55</v>
      </c>
      <c r="M25" s="24">
        <v>13.1</v>
      </c>
      <c r="N25" s="23">
        <v>17.3</v>
      </c>
      <c r="O25" s="25">
        <v>22.8</v>
      </c>
      <c r="P25" s="26">
        <f t="shared" si="2"/>
        <v>53.2</v>
      </c>
      <c r="Q25" s="24">
        <v>13.2</v>
      </c>
      <c r="R25" s="23">
        <v>17.399999999999999</v>
      </c>
      <c r="S25" s="25">
        <v>22.3</v>
      </c>
      <c r="T25" s="26">
        <f t="shared" si="3"/>
        <v>52.9</v>
      </c>
      <c r="U25" s="24">
        <v>11.2</v>
      </c>
      <c r="V25" s="23">
        <v>15.2</v>
      </c>
      <c r="W25" s="25">
        <v>22.2</v>
      </c>
      <c r="X25" s="26">
        <f t="shared" si="4"/>
        <v>48.599999999999994</v>
      </c>
      <c r="Y25" s="26" t="e">
        <f>(#REF!+#REF!+#REF!)</f>
        <v>#REF!</v>
      </c>
      <c r="Z25" s="26">
        <f t="shared" si="5"/>
        <v>52.220000000000006</v>
      </c>
    </row>
    <row r="26" spans="1:26" x14ac:dyDescent="0.3">
      <c r="A26" s="23" t="s">
        <v>118</v>
      </c>
      <c r="B26" s="23" t="s">
        <v>118</v>
      </c>
      <c r="C26" s="23" t="str">
        <f>VLOOKUP(Table268[[#This Row],[Redni broj natjecatelja]],'Popis sudionika'!$A$4:$C$300,2,TRUE)</f>
        <v>DIM doo</v>
      </c>
      <c r="D26" s="23" t="str">
        <f>VLOOKUP(Table268[[#This Row],[Redni broj natjecatelja]],'Popis sudionika'!$A$4:$C$300,3,TRUE)</f>
        <v>Roško Polje</v>
      </c>
      <c r="E26" s="24">
        <v>12.5</v>
      </c>
      <c r="F26" s="23">
        <v>17.5</v>
      </c>
      <c r="G26" s="25">
        <v>22.8</v>
      </c>
      <c r="H26" s="26">
        <f t="shared" si="0"/>
        <v>52.8</v>
      </c>
      <c r="I26" s="24">
        <v>12.6</v>
      </c>
      <c r="J26" s="23">
        <v>17.7</v>
      </c>
      <c r="K26" s="25">
        <v>23.1</v>
      </c>
      <c r="L26" s="26">
        <f t="shared" si="1"/>
        <v>53.4</v>
      </c>
      <c r="M26" s="24">
        <v>13.28</v>
      </c>
      <c r="N26" s="23">
        <v>16</v>
      </c>
      <c r="O26" s="25">
        <v>22.34</v>
      </c>
      <c r="P26" s="26">
        <f t="shared" si="2"/>
        <v>51.620000000000005</v>
      </c>
      <c r="Q26" s="24">
        <v>12.8</v>
      </c>
      <c r="R26" s="23">
        <v>17.2</v>
      </c>
      <c r="S26" s="25">
        <v>20.2</v>
      </c>
      <c r="T26" s="26">
        <f t="shared" si="3"/>
        <v>50.2</v>
      </c>
      <c r="U26" s="24">
        <v>13.4</v>
      </c>
      <c r="V26" s="23">
        <v>18.2</v>
      </c>
      <c r="W26" s="25">
        <v>21.2</v>
      </c>
      <c r="X26" s="26">
        <f t="shared" si="4"/>
        <v>52.8</v>
      </c>
      <c r="Y26" s="26" t="e">
        <f>(#REF!+#REF!+#REF!)</f>
        <v>#REF!</v>
      </c>
      <c r="Z26" s="26">
        <f t="shared" si="5"/>
        <v>52.164000000000001</v>
      </c>
    </row>
    <row r="27" spans="1:26" x14ac:dyDescent="0.3">
      <c r="A27" s="23" t="s">
        <v>104</v>
      </c>
      <c r="B27" s="23" t="s">
        <v>104</v>
      </c>
      <c r="C27" s="23" t="str">
        <f>VLOOKUP(Table268[[#This Row],[Redni broj natjecatelja]],'Popis sudionika'!$A$4:$C$300,2,TRUE)</f>
        <v>Slavko Perković</v>
      </c>
      <c r="D27" s="23" t="str">
        <f>VLOOKUP(Table268[[#This Row],[Redni broj natjecatelja]],'Popis sudionika'!$A$4:$C$300,3,TRUE)</f>
        <v>Jošanica</v>
      </c>
      <c r="E27" s="24">
        <v>12.2</v>
      </c>
      <c r="F27" s="23">
        <v>16.899999999999999</v>
      </c>
      <c r="G27" s="25">
        <v>22.4</v>
      </c>
      <c r="H27" s="26">
        <f t="shared" si="0"/>
        <v>51.5</v>
      </c>
      <c r="I27" s="24">
        <v>12.5</v>
      </c>
      <c r="J27" s="23">
        <v>17.2</v>
      </c>
      <c r="K27" s="25">
        <v>22.4</v>
      </c>
      <c r="L27" s="26">
        <f t="shared" si="1"/>
        <v>52.099999999999994</v>
      </c>
      <c r="M27" s="24">
        <v>12.1</v>
      </c>
      <c r="N27" s="23">
        <v>16</v>
      </c>
      <c r="O27" s="25">
        <v>23</v>
      </c>
      <c r="P27" s="26">
        <f t="shared" si="2"/>
        <v>51.1</v>
      </c>
      <c r="Q27" s="24">
        <v>12.8</v>
      </c>
      <c r="R27" s="23">
        <v>17.2</v>
      </c>
      <c r="S27" s="25">
        <v>21.7</v>
      </c>
      <c r="T27" s="26">
        <f t="shared" si="3"/>
        <v>51.7</v>
      </c>
      <c r="U27" s="24">
        <v>13.8</v>
      </c>
      <c r="V27" s="23">
        <v>18.3</v>
      </c>
      <c r="W27" s="25">
        <v>22.1</v>
      </c>
      <c r="X27" s="26">
        <f t="shared" si="4"/>
        <v>54.2</v>
      </c>
      <c r="Y27" s="26" t="e">
        <f>(#REF!+#REF!+#REF!)</f>
        <v>#REF!</v>
      </c>
      <c r="Z27" s="26">
        <f t="shared" si="5"/>
        <v>52.11999999999999</v>
      </c>
    </row>
    <row r="28" spans="1:26" x14ac:dyDescent="0.3">
      <c r="A28" s="23" t="s">
        <v>138</v>
      </c>
      <c r="B28" s="23" t="s">
        <v>138</v>
      </c>
      <c r="C28" s="23" t="str">
        <f>VLOOKUP(Table268[[#This Row],[Redni broj natjecatelja]],'Popis sudionika'!$A$4:$C$300,2,TRUE)</f>
        <v>Jusuf Hodžić</v>
      </c>
      <c r="D28" s="23" t="str">
        <f>VLOOKUP(Table268[[#This Row],[Redni broj natjecatelja]],'Popis sudionika'!$A$4:$C$300,3,TRUE)</f>
        <v>Bugojno</v>
      </c>
      <c r="E28" s="24">
        <v>12.6</v>
      </c>
      <c r="F28" s="23">
        <v>17.100000000000001</v>
      </c>
      <c r="G28" s="25">
        <v>22.1</v>
      </c>
      <c r="H28" s="26">
        <f t="shared" si="0"/>
        <v>51.800000000000004</v>
      </c>
      <c r="I28" s="24">
        <v>13.25</v>
      </c>
      <c r="J28" s="23">
        <v>17.2</v>
      </c>
      <c r="K28" s="25">
        <v>22.5</v>
      </c>
      <c r="L28" s="26">
        <f t="shared" si="1"/>
        <v>52.95</v>
      </c>
      <c r="M28" s="24">
        <v>13.1</v>
      </c>
      <c r="N28" s="23">
        <v>17.25</v>
      </c>
      <c r="O28" s="25">
        <v>21.2</v>
      </c>
      <c r="P28" s="26">
        <f t="shared" si="2"/>
        <v>51.55</v>
      </c>
      <c r="Q28" s="24">
        <v>12.9</v>
      </c>
      <c r="R28" s="23">
        <v>16.95</v>
      </c>
      <c r="S28" s="25">
        <v>21.4</v>
      </c>
      <c r="T28" s="26">
        <f t="shared" si="3"/>
        <v>51.25</v>
      </c>
      <c r="U28" s="24">
        <v>12.5</v>
      </c>
      <c r="V28" s="23">
        <v>17.100000000000001</v>
      </c>
      <c r="W28" s="25">
        <v>23.2</v>
      </c>
      <c r="X28" s="26">
        <f t="shared" si="4"/>
        <v>52.8</v>
      </c>
      <c r="Y28" s="26" t="e">
        <f>(#REF!+#REF!+#REF!)</f>
        <v>#REF!</v>
      </c>
      <c r="Z28" s="26">
        <f t="shared" si="5"/>
        <v>52.070000000000007</v>
      </c>
    </row>
    <row r="29" spans="1:26" x14ac:dyDescent="0.3">
      <c r="A29" s="23" t="s">
        <v>112</v>
      </c>
      <c r="B29" s="23" t="s">
        <v>112</v>
      </c>
      <c r="C29" s="23" t="str">
        <f>VLOOKUP(Table268[[#This Row],[Redni broj natjecatelja]],'Popis sudionika'!$A$4:$C$300,2,TRUE)</f>
        <v>Marko Papić</v>
      </c>
      <c r="D29" s="23" t="str">
        <f>VLOOKUP(Table268[[#This Row],[Redni broj natjecatelja]],'Popis sudionika'!$A$4:$C$300,3,TRUE)</f>
        <v>Vedašić</v>
      </c>
      <c r="E29" s="24">
        <v>11.8</v>
      </c>
      <c r="F29" s="23">
        <v>17.2</v>
      </c>
      <c r="G29" s="25">
        <v>22.1</v>
      </c>
      <c r="H29" s="26">
        <f t="shared" si="0"/>
        <v>51.1</v>
      </c>
      <c r="I29" s="24">
        <v>11.8</v>
      </c>
      <c r="J29" s="23">
        <v>17.5</v>
      </c>
      <c r="K29" s="25">
        <v>22.8</v>
      </c>
      <c r="L29" s="26">
        <f t="shared" si="1"/>
        <v>52.1</v>
      </c>
      <c r="M29" s="24">
        <v>13.2</v>
      </c>
      <c r="N29" s="23">
        <v>17.86</v>
      </c>
      <c r="O29" s="25">
        <v>22.9</v>
      </c>
      <c r="P29" s="26">
        <f t="shared" si="2"/>
        <v>53.959999999999994</v>
      </c>
      <c r="Q29" s="24">
        <v>13.9</v>
      </c>
      <c r="R29" s="23">
        <v>18.100000000000001</v>
      </c>
      <c r="S29" s="25">
        <v>19.8</v>
      </c>
      <c r="T29" s="26">
        <f t="shared" si="3"/>
        <v>51.8</v>
      </c>
      <c r="U29" s="24">
        <v>13.2</v>
      </c>
      <c r="V29" s="23">
        <v>17.8</v>
      </c>
      <c r="W29" s="25">
        <v>20.2</v>
      </c>
      <c r="X29" s="26">
        <f t="shared" si="4"/>
        <v>51.2</v>
      </c>
      <c r="Y29" s="26" t="e">
        <f>(#REF!+#REF!+#REF!)</f>
        <v>#REF!</v>
      </c>
      <c r="Z29" s="26">
        <f t="shared" si="5"/>
        <v>52.031999999999996</v>
      </c>
    </row>
    <row r="30" spans="1:26" x14ac:dyDescent="0.3">
      <c r="A30" s="23" t="s">
        <v>115</v>
      </c>
      <c r="B30" s="23" t="s">
        <v>115</v>
      </c>
      <c r="C30" s="23" t="str">
        <f>VLOOKUP(Table268[[#This Row],[Redni broj natjecatelja]],'Popis sudionika'!$A$4:$C$300,2,TRUE)</f>
        <v>Ivica Stipić</v>
      </c>
      <c r="D30" s="23" t="str">
        <f>VLOOKUP(Table268[[#This Row],[Redni broj natjecatelja]],'Popis sudionika'!$A$4:$C$300,3,TRUE)</f>
        <v>Stipanjići</v>
      </c>
      <c r="E30" s="24">
        <v>11.6</v>
      </c>
      <c r="F30" s="23">
        <v>15.1</v>
      </c>
      <c r="G30" s="25">
        <v>22.1</v>
      </c>
      <c r="H30" s="26">
        <f t="shared" si="0"/>
        <v>48.8</v>
      </c>
      <c r="I30" s="24">
        <v>11.8</v>
      </c>
      <c r="J30" s="23">
        <v>15.6</v>
      </c>
      <c r="K30" s="25">
        <v>22.2</v>
      </c>
      <c r="L30" s="26">
        <f t="shared" si="1"/>
        <v>49.599999999999994</v>
      </c>
      <c r="M30" s="24">
        <v>12.8</v>
      </c>
      <c r="N30" s="23">
        <v>17.8</v>
      </c>
      <c r="O30" s="25">
        <v>22.9</v>
      </c>
      <c r="P30" s="26">
        <f t="shared" si="2"/>
        <v>53.5</v>
      </c>
      <c r="Q30" s="24">
        <v>12.4</v>
      </c>
      <c r="R30" s="23">
        <v>17.399999999999999</v>
      </c>
      <c r="S30" s="25">
        <v>23.6</v>
      </c>
      <c r="T30" s="26">
        <f t="shared" si="3"/>
        <v>53.4</v>
      </c>
      <c r="U30" s="24">
        <v>13.2</v>
      </c>
      <c r="V30" s="23">
        <v>18.5</v>
      </c>
      <c r="W30" s="25">
        <v>22.6</v>
      </c>
      <c r="X30" s="26">
        <f t="shared" si="4"/>
        <v>54.3</v>
      </c>
      <c r="Y30" s="26" t="e">
        <f>(#REF!+#REF!+#REF!)</f>
        <v>#REF!</v>
      </c>
      <c r="Z30" s="26">
        <f t="shared" si="5"/>
        <v>51.919999999999995</v>
      </c>
    </row>
    <row r="31" spans="1:26" x14ac:dyDescent="0.3">
      <c r="A31" s="23" t="s">
        <v>133</v>
      </c>
      <c r="B31" s="23" t="s">
        <v>133</v>
      </c>
      <c r="C31" s="23" t="str">
        <f>VLOOKUP(Table268[[#This Row],[Redni broj natjecatelja]],'Popis sudionika'!$A$4:$C$300,2,TRUE)</f>
        <v>Marinko Kurevija</v>
      </c>
      <c r="D31" s="23" t="str">
        <f>VLOOKUP(Table268[[#This Row],[Redni broj natjecatelja]],'Popis sudionika'!$A$4:$C$300,3,TRUE)</f>
        <v>Kiseljak</v>
      </c>
      <c r="E31" s="24">
        <v>14.15</v>
      </c>
      <c r="F31" s="23">
        <v>18.100000000000001</v>
      </c>
      <c r="G31" s="25">
        <v>22.4</v>
      </c>
      <c r="H31" s="26">
        <f t="shared" si="0"/>
        <v>54.65</v>
      </c>
      <c r="I31" s="24">
        <v>13.9</v>
      </c>
      <c r="J31" s="23">
        <v>17.8</v>
      </c>
      <c r="K31" s="25">
        <v>20.2</v>
      </c>
      <c r="L31" s="26">
        <f t="shared" si="1"/>
        <v>51.900000000000006</v>
      </c>
      <c r="M31" s="24">
        <v>14</v>
      </c>
      <c r="N31" s="23">
        <v>18.100000000000001</v>
      </c>
      <c r="O31" s="25">
        <v>19.3</v>
      </c>
      <c r="P31" s="26">
        <f t="shared" si="2"/>
        <v>51.400000000000006</v>
      </c>
      <c r="Q31" s="24">
        <v>12.3</v>
      </c>
      <c r="R31" s="23">
        <v>17.399999999999999</v>
      </c>
      <c r="S31" s="25">
        <v>22.7</v>
      </c>
      <c r="T31" s="26">
        <f t="shared" si="3"/>
        <v>52.4</v>
      </c>
      <c r="U31" s="24">
        <v>11.5</v>
      </c>
      <c r="V31" s="23">
        <v>17.3</v>
      </c>
      <c r="W31" s="25">
        <v>20.2</v>
      </c>
      <c r="X31" s="26">
        <f t="shared" si="4"/>
        <v>49</v>
      </c>
      <c r="Y31" s="26" t="e">
        <f>(#REF!+#REF!+#REF!)</f>
        <v>#REF!</v>
      </c>
      <c r="Z31" s="26">
        <f t="shared" si="5"/>
        <v>51.870000000000005</v>
      </c>
    </row>
    <row r="32" spans="1:26" x14ac:dyDescent="0.3">
      <c r="A32" s="23" t="s">
        <v>121</v>
      </c>
      <c r="B32" s="23" t="s">
        <v>121</v>
      </c>
      <c r="C32" s="23" t="str">
        <f>VLOOKUP(Table268[[#This Row],[Redni broj natjecatelja]],'Popis sudionika'!$A$4:$C$300,2,TRUE)</f>
        <v>Mirjana Kuliš</v>
      </c>
      <c r="D32" s="23" t="str">
        <f>VLOOKUP(Table268[[#This Row],[Redni broj natjecatelja]],'Popis sudionika'!$A$4:$C$300,3,TRUE)</f>
        <v>Golinjevo, Livno</v>
      </c>
      <c r="E32" s="24">
        <v>11.84</v>
      </c>
      <c r="F32" s="23">
        <v>17.05</v>
      </c>
      <c r="G32" s="25">
        <v>21.86</v>
      </c>
      <c r="H32" s="26">
        <f t="shared" si="0"/>
        <v>50.75</v>
      </c>
      <c r="I32" s="24">
        <v>12.4</v>
      </c>
      <c r="J32" s="23">
        <v>16.899999999999999</v>
      </c>
      <c r="K32" s="25">
        <v>22.5</v>
      </c>
      <c r="L32" s="26">
        <f t="shared" si="1"/>
        <v>51.8</v>
      </c>
      <c r="M32" s="24">
        <v>13.1</v>
      </c>
      <c r="N32" s="23">
        <v>18.100000000000001</v>
      </c>
      <c r="O32" s="25">
        <v>21.8</v>
      </c>
      <c r="P32" s="26">
        <f t="shared" si="2"/>
        <v>53</v>
      </c>
      <c r="Q32" s="24">
        <v>11.8</v>
      </c>
      <c r="R32" s="23">
        <v>16.5</v>
      </c>
      <c r="S32" s="25">
        <v>22.9</v>
      </c>
      <c r="T32" s="26">
        <f t="shared" si="3"/>
        <v>51.2</v>
      </c>
      <c r="U32" s="24">
        <v>11.8</v>
      </c>
      <c r="V32" s="23">
        <v>16.8</v>
      </c>
      <c r="W32" s="25">
        <v>21.5</v>
      </c>
      <c r="X32" s="26">
        <f t="shared" si="4"/>
        <v>50.1</v>
      </c>
      <c r="Y32" s="26" t="e">
        <f>(#REF!+#REF!+#REF!)</f>
        <v>#REF!</v>
      </c>
      <c r="Z32" s="26">
        <f t="shared" si="5"/>
        <v>51.370000000000005</v>
      </c>
    </row>
    <row r="33" spans="1:26" x14ac:dyDescent="0.3">
      <c r="A33" s="23" t="s">
        <v>199</v>
      </c>
      <c r="B33" s="23" t="s">
        <v>199</v>
      </c>
      <c r="C33" s="23" t="str">
        <f>VLOOKUP(Table268[[#This Row],[Redni broj natjecatelja]],'Popis sudionika'!$A$4:$C$300,2,TRUE)</f>
        <v>Nebojša Cvjetković</v>
      </c>
      <c r="D33" s="23" t="str">
        <f>VLOOKUP(Table268[[#This Row],[Redni broj natjecatelja]],'Popis sudionika'!$A$4:$C$300,3,TRUE)</f>
        <v>Rogolji</v>
      </c>
      <c r="E33" s="24">
        <v>12.8</v>
      </c>
      <c r="F33" s="23">
        <v>17.2</v>
      </c>
      <c r="G33" s="25">
        <v>20.2</v>
      </c>
      <c r="H33" s="26">
        <f t="shared" si="0"/>
        <v>50.2</v>
      </c>
      <c r="I33" s="24">
        <v>13.1</v>
      </c>
      <c r="J33" s="23">
        <v>16.100000000000001</v>
      </c>
      <c r="K33" s="25">
        <v>22.4</v>
      </c>
      <c r="L33" s="26">
        <f t="shared" si="1"/>
        <v>51.6</v>
      </c>
      <c r="M33" s="24">
        <v>13.2</v>
      </c>
      <c r="N33" s="23">
        <v>17.100000000000001</v>
      </c>
      <c r="O33" s="25">
        <v>20.100000000000001</v>
      </c>
      <c r="P33" s="26">
        <f t="shared" si="2"/>
        <v>50.400000000000006</v>
      </c>
      <c r="Q33" s="24">
        <v>13.1</v>
      </c>
      <c r="R33" s="23">
        <v>17.2</v>
      </c>
      <c r="S33" s="25">
        <v>19.2</v>
      </c>
      <c r="T33" s="26">
        <f t="shared" si="3"/>
        <v>49.5</v>
      </c>
      <c r="U33" s="24">
        <v>13.5</v>
      </c>
      <c r="V33" s="23">
        <v>17.8</v>
      </c>
      <c r="W33" s="25">
        <v>21.2</v>
      </c>
      <c r="X33" s="26">
        <f t="shared" si="4"/>
        <v>52.5</v>
      </c>
      <c r="Y33" s="26" t="e">
        <f>(#REF!+#REF!+#REF!)</f>
        <v>#REF!</v>
      </c>
      <c r="Z33" s="26">
        <f t="shared" si="5"/>
        <v>50.84</v>
      </c>
    </row>
    <row r="34" spans="1:26" x14ac:dyDescent="0.3">
      <c r="A34" s="23" t="s">
        <v>97</v>
      </c>
      <c r="B34" s="23" t="s">
        <v>97</v>
      </c>
      <c r="C34" s="23" t="str">
        <f>VLOOKUP(Table268[[#This Row],[Redni broj natjecatelja]],'Popis sudionika'!$A$4:$C$300,2,TRUE)</f>
        <v>Mario Krišto</v>
      </c>
      <c r="D34" s="23" t="str">
        <f>VLOOKUP(Table268[[#This Row],[Redni broj natjecatelja]],'Popis sudionika'!$A$4:$C$300,3,TRUE)</f>
        <v>Eminovo Selo</v>
      </c>
      <c r="E34" s="24">
        <v>13.7</v>
      </c>
      <c r="F34" s="23">
        <v>17.8</v>
      </c>
      <c r="G34" s="25">
        <v>21.1</v>
      </c>
      <c r="H34" s="26">
        <f t="shared" si="0"/>
        <v>52.6</v>
      </c>
      <c r="I34" s="24">
        <v>13.1</v>
      </c>
      <c r="J34" s="23">
        <v>15.1</v>
      </c>
      <c r="K34" s="25">
        <v>19.100000000000001</v>
      </c>
      <c r="L34" s="26">
        <f t="shared" si="1"/>
        <v>47.3</v>
      </c>
      <c r="M34" s="24">
        <v>12.4</v>
      </c>
      <c r="N34" s="23">
        <v>15.1</v>
      </c>
      <c r="O34" s="25">
        <v>22.3</v>
      </c>
      <c r="P34" s="26">
        <f t="shared" si="2"/>
        <v>49.8</v>
      </c>
      <c r="Q34" s="24">
        <v>12.5</v>
      </c>
      <c r="R34" s="23">
        <v>15.2</v>
      </c>
      <c r="S34" s="25">
        <v>22.3</v>
      </c>
      <c r="T34" s="26">
        <f t="shared" si="3"/>
        <v>50</v>
      </c>
      <c r="U34" s="24">
        <v>13.4</v>
      </c>
      <c r="V34" s="23">
        <v>18.7</v>
      </c>
      <c r="W34" s="25">
        <v>22.4</v>
      </c>
      <c r="X34" s="26">
        <f t="shared" si="4"/>
        <v>54.5</v>
      </c>
      <c r="Y34" s="26" t="e">
        <f>(#REF!+#REF!+#REF!)</f>
        <v>#REF!</v>
      </c>
      <c r="Z34" s="26">
        <f t="shared" si="5"/>
        <v>50.839999999999996</v>
      </c>
    </row>
    <row r="35" spans="1:26" x14ac:dyDescent="0.3">
      <c r="A35" s="23" t="s">
        <v>113</v>
      </c>
      <c r="B35" s="23" t="s">
        <v>113</v>
      </c>
      <c r="C35" s="23" t="str">
        <f>VLOOKUP(Table268[[#This Row],[Redni broj natjecatelja]],'Popis sudionika'!$A$4:$C$300,2,TRUE)</f>
        <v>Domagoj Kelava</v>
      </c>
      <c r="D35" s="23" t="str">
        <f>VLOOKUP(Table268[[#This Row],[Redni broj natjecatelja]],'Popis sudionika'!$A$4:$C$300,3,TRUE)</f>
        <v>Tomislavgrad</v>
      </c>
      <c r="E35" s="24">
        <v>11.8</v>
      </c>
      <c r="F35" s="23">
        <v>17.3</v>
      </c>
      <c r="G35" s="25">
        <v>21.1</v>
      </c>
      <c r="H35" s="26">
        <f t="shared" si="0"/>
        <v>50.2</v>
      </c>
      <c r="I35" s="24">
        <v>11.7</v>
      </c>
      <c r="J35" s="23">
        <v>16.399999999999999</v>
      </c>
      <c r="K35" s="25">
        <v>21.2</v>
      </c>
      <c r="L35" s="26">
        <f t="shared" si="1"/>
        <v>49.3</v>
      </c>
      <c r="M35" s="24">
        <v>11.9</v>
      </c>
      <c r="N35" s="23">
        <v>15.6</v>
      </c>
      <c r="O35" s="25">
        <v>22.86</v>
      </c>
      <c r="P35" s="26">
        <f t="shared" si="2"/>
        <v>50.36</v>
      </c>
      <c r="Q35" s="24">
        <v>12.4</v>
      </c>
      <c r="R35" s="23">
        <v>17.8</v>
      </c>
      <c r="S35" s="25">
        <v>22.1</v>
      </c>
      <c r="T35" s="26">
        <f t="shared" si="3"/>
        <v>52.300000000000004</v>
      </c>
      <c r="U35" s="24">
        <v>12</v>
      </c>
      <c r="V35" s="23">
        <v>17.899999999999999</v>
      </c>
      <c r="W35" s="25">
        <v>21.8</v>
      </c>
      <c r="X35" s="26">
        <f t="shared" si="4"/>
        <v>51.7</v>
      </c>
      <c r="Y35" s="26" t="e">
        <f>(#REF!+#REF!+#REF!)</f>
        <v>#REF!</v>
      </c>
      <c r="Z35" s="26">
        <f t="shared" si="5"/>
        <v>50.772000000000006</v>
      </c>
    </row>
    <row r="36" spans="1:26" x14ac:dyDescent="0.3">
      <c r="A36" s="23" t="s">
        <v>117</v>
      </c>
      <c r="B36" s="23" t="s">
        <v>117</v>
      </c>
      <c r="C36" s="23" t="str">
        <f>VLOOKUP(Table268[[#This Row],[Redni broj natjecatelja]],'Popis sudionika'!$A$4:$C$300,2,TRUE)</f>
        <v>Ivan Tadić</v>
      </c>
      <c r="D36" s="23" t="str">
        <f>VLOOKUP(Table268[[#This Row],[Redni broj natjecatelja]],'Popis sudionika'!$A$4:$C$300,3,TRUE)</f>
        <v>Tomislavgrad</v>
      </c>
      <c r="E36" s="24">
        <v>12.5</v>
      </c>
      <c r="F36" s="23">
        <v>17.100000000000001</v>
      </c>
      <c r="G36" s="25">
        <v>20.8</v>
      </c>
      <c r="H36" s="26">
        <f t="shared" ref="H36:H67" si="6">(E36+F36+G36)</f>
        <v>50.400000000000006</v>
      </c>
      <c r="I36" s="24">
        <v>12.9</v>
      </c>
      <c r="J36" s="23">
        <v>16.2</v>
      </c>
      <c r="K36" s="25">
        <v>19.2</v>
      </c>
      <c r="L36" s="26">
        <f t="shared" ref="L36:L67" si="7">(I36+J36+K36)</f>
        <v>48.3</v>
      </c>
      <c r="M36" s="24">
        <v>12.86</v>
      </c>
      <c r="N36" s="23">
        <v>16.36</v>
      </c>
      <c r="O36" s="25">
        <v>23.12</v>
      </c>
      <c r="P36" s="26">
        <f t="shared" ref="P36:P67" si="8">(M36+N36+O36)</f>
        <v>52.34</v>
      </c>
      <c r="Q36" s="24">
        <v>12.7</v>
      </c>
      <c r="R36" s="23">
        <v>16.5</v>
      </c>
      <c r="S36" s="25">
        <v>23.1</v>
      </c>
      <c r="T36" s="26">
        <f t="shared" ref="T36:T67" si="9">(Q36+R36+S36)</f>
        <v>52.3</v>
      </c>
      <c r="U36" s="24">
        <v>11.2</v>
      </c>
      <c r="V36" s="23">
        <v>16.8</v>
      </c>
      <c r="W36" s="25">
        <v>21.1</v>
      </c>
      <c r="X36" s="26">
        <f t="shared" ref="X36:X67" si="10">(U36+V36+W36)</f>
        <v>49.1</v>
      </c>
      <c r="Y36" s="26" t="e">
        <f>(#REF!+#REF!+#REF!)</f>
        <v>#REF!</v>
      </c>
      <c r="Z36" s="26">
        <f t="shared" ref="Z36:Z67" si="11">(H36+L36+P36+T36+X36)/5</f>
        <v>50.488000000000007</v>
      </c>
    </row>
    <row r="37" spans="1:26" x14ac:dyDescent="0.3">
      <c r="A37" s="23" t="s">
        <v>109</v>
      </c>
      <c r="B37" s="23" t="s">
        <v>109</v>
      </c>
      <c r="C37" s="23" t="str">
        <f>VLOOKUP(Table268[[#This Row],[Redni broj natjecatelja]],'Popis sudionika'!$A$4:$C$300,2,TRUE)</f>
        <v>Ante Šteko</v>
      </c>
      <c r="D37" s="23" t="str">
        <f>VLOOKUP(Table268[[#This Row],[Redni broj natjecatelja]],'Popis sudionika'!$A$4:$C$300,3,TRUE)</f>
        <v>Tomislavgrad</v>
      </c>
      <c r="E37" s="24">
        <v>13.2</v>
      </c>
      <c r="F37" s="23">
        <v>18.100000000000001</v>
      </c>
      <c r="G37" s="25">
        <v>22.1</v>
      </c>
      <c r="H37" s="26">
        <f t="shared" si="6"/>
        <v>53.400000000000006</v>
      </c>
      <c r="I37" s="24">
        <v>12.2</v>
      </c>
      <c r="J37" s="23">
        <v>16.5</v>
      </c>
      <c r="K37" s="25">
        <v>22.7</v>
      </c>
      <c r="L37" s="26">
        <f t="shared" si="7"/>
        <v>51.4</v>
      </c>
      <c r="M37" s="24">
        <v>11.01</v>
      </c>
      <c r="N37" s="23">
        <v>16.2</v>
      </c>
      <c r="O37" s="25">
        <v>22.86</v>
      </c>
      <c r="P37" s="26">
        <f t="shared" si="8"/>
        <v>50.07</v>
      </c>
      <c r="Q37" s="24">
        <v>10</v>
      </c>
      <c r="R37" s="23">
        <v>19.3</v>
      </c>
      <c r="S37" s="25">
        <v>19</v>
      </c>
      <c r="T37" s="26">
        <f t="shared" si="9"/>
        <v>48.3</v>
      </c>
      <c r="U37" s="24">
        <v>11.9</v>
      </c>
      <c r="V37" s="23">
        <v>17.600000000000001</v>
      </c>
      <c r="W37" s="25">
        <v>18.8</v>
      </c>
      <c r="X37" s="26">
        <f t="shared" si="10"/>
        <v>48.3</v>
      </c>
      <c r="Y37" s="26" t="e">
        <f>(#REF!+#REF!+#REF!)</f>
        <v>#REF!</v>
      </c>
      <c r="Z37" s="26">
        <f t="shared" si="11"/>
        <v>50.294000000000004</v>
      </c>
    </row>
    <row r="38" spans="1:26" x14ac:dyDescent="0.3">
      <c r="A38" s="23" t="s">
        <v>136</v>
      </c>
      <c r="B38" s="23" t="s">
        <v>136</v>
      </c>
      <c r="C38" s="23" t="str">
        <f>VLOOKUP(Table268[[#This Row],[Redni broj natjecatelja]],'Popis sudionika'!$A$4:$C$300,2,TRUE)</f>
        <v>Ivan Ćurić</v>
      </c>
      <c r="D38" s="23" t="str">
        <f>VLOOKUP(Table268[[#This Row],[Redni broj natjecatelja]],'Popis sudionika'!$A$4:$C$300,3,TRUE)</f>
        <v>Dobrići</v>
      </c>
      <c r="E38" s="24">
        <v>13.7</v>
      </c>
      <c r="F38" s="23">
        <v>18.2</v>
      </c>
      <c r="G38" s="25">
        <v>21.8</v>
      </c>
      <c r="H38" s="26">
        <f t="shared" si="6"/>
        <v>53.7</v>
      </c>
      <c r="I38" s="24">
        <v>13.3</v>
      </c>
      <c r="J38" s="23">
        <v>18.5</v>
      </c>
      <c r="K38" s="25">
        <v>21.4</v>
      </c>
      <c r="L38" s="26">
        <f t="shared" si="7"/>
        <v>53.2</v>
      </c>
      <c r="M38" s="24">
        <v>12.3</v>
      </c>
      <c r="N38" s="23">
        <v>15.8</v>
      </c>
      <c r="O38" s="25">
        <v>20.2</v>
      </c>
      <c r="P38" s="26">
        <f t="shared" si="8"/>
        <v>48.3</v>
      </c>
      <c r="Q38" s="24">
        <v>11.7</v>
      </c>
      <c r="R38" s="23">
        <v>12.7</v>
      </c>
      <c r="S38" s="25">
        <v>22.1</v>
      </c>
      <c r="T38" s="26">
        <f t="shared" si="9"/>
        <v>46.5</v>
      </c>
      <c r="U38" s="24">
        <v>11.5</v>
      </c>
      <c r="V38" s="23">
        <v>18.2</v>
      </c>
      <c r="W38" s="25">
        <v>19.100000000000001</v>
      </c>
      <c r="X38" s="26">
        <f t="shared" si="10"/>
        <v>48.8</v>
      </c>
      <c r="Y38" s="26" t="e">
        <f>(#REF!+#REF!+#REF!)</f>
        <v>#REF!</v>
      </c>
      <c r="Z38" s="26">
        <f t="shared" si="11"/>
        <v>50.1</v>
      </c>
    </row>
    <row r="39" spans="1:26" x14ac:dyDescent="0.3">
      <c r="A39" s="23" t="s">
        <v>114</v>
      </c>
      <c r="B39" s="23" t="s">
        <v>114</v>
      </c>
      <c r="C39" s="23" t="str">
        <f>VLOOKUP(Table268[[#This Row],[Redni broj natjecatelja]],'Popis sudionika'!$A$4:$C$300,2,TRUE)</f>
        <v>Ćikeša Čolina</v>
      </c>
      <c r="D39" s="23" t="str">
        <f>VLOOKUP(Table268[[#This Row],[Redni broj natjecatelja]],'Popis sudionika'!$A$4:$C$300,3,TRUE)</f>
        <v>Borčani</v>
      </c>
      <c r="E39" s="24">
        <v>11.2</v>
      </c>
      <c r="F39" s="23">
        <v>17.100000000000001</v>
      </c>
      <c r="G39" s="25">
        <v>22.2</v>
      </c>
      <c r="H39" s="26">
        <f t="shared" si="6"/>
        <v>50.5</v>
      </c>
      <c r="I39" s="24">
        <v>11.1</v>
      </c>
      <c r="J39" s="23">
        <v>17.5</v>
      </c>
      <c r="K39" s="25">
        <v>22.7</v>
      </c>
      <c r="L39" s="26">
        <f t="shared" si="7"/>
        <v>51.3</v>
      </c>
      <c r="M39" s="24">
        <v>11.1</v>
      </c>
      <c r="N39" s="23">
        <v>15.2</v>
      </c>
      <c r="O39" s="25">
        <v>22</v>
      </c>
      <c r="P39" s="26">
        <f t="shared" si="8"/>
        <v>48.3</v>
      </c>
      <c r="Q39" s="24">
        <v>12.1</v>
      </c>
      <c r="R39" s="23">
        <v>17.399999999999999</v>
      </c>
      <c r="S39" s="25">
        <v>20.100000000000001</v>
      </c>
      <c r="T39" s="26">
        <f t="shared" si="9"/>
        <v>49.6</v>
      </c>
      <c r="U39" s="24">
        <v>12.9</v>
      </c>
      <c r="V39" s="23">
        <v>17.5</v>
      </c>
      <c r="W39" s="25">
        <v>19.899999999999999</v>
      </c>
      <c r="X39" s="26">
        <f t="shared" si="10"/>
        <v>50.3</v>
      </c>
      <c r="Y39" s="26" t="e">
        <f>(#REF!+#REF!+#REF!)</f>
        <v>#REF!</v>
      </c>
      <c r="Z39" s="26">
        <f t="shared" si="11"/>
        <v>50</v>
      </c>
    </row>
    <row r="40" spans="1:26" x14ac:dyDescent="0.3">
      <c r="A40" s="23" t="s">
        <v>105</v>
      </c>
      <c r="B40" s="23" t="s">
        <v>105</v>
      </c>
      <c r="C40" s="23" t="str">
        <f>VLOOKUP(Table268[[#This Row],[Redni broj natjecatelja]],'Popis sudionika'!$A$4:$C$300,2,TRUE)</f>
        <v>Josip Pandžić</v>
      </c>
      <c r="D40" s="23" t="str">
        <f>VLOOKUP(Table268[[#This Row],[Redni broj natjecatelja]],'Popis sudionika'!$A$4:$C$300,3,TRUE)</f>
        <v>Posušje</v>
      </c>
      <c r="E40" s="24">
        <v>11.2</v>
      </c>
      <c r="F40" s="23">
        <v>17.2</v>
      </c>
      <c r="G40" s="25">
        <v>19.100000000000001</v>
      </c>
      <c r="H40" s="26">
        <f t="shared" si="6"/>
        <v>47.5</v>
      </c>
      <c r="I40" s="24">
        <v>11.5</v>
      </c>
      <c r="J40" s="23">
        <v>16.100000000000001</v>
      </c>
      <c r="K40" s="25">
        <v>22.3</v>
      </c>
      <c r="L40" s="26">
        <f t="shared" si="7"/>
        <v>49.900000000000006</v>
      </c>
      <c r="M40" s="24">
        <v>11.6</v>
      </c>
      <c r="N40" s="23">
        <v>15.2</v>
      </c>
      <c r="O40" s="25">
        <v>21.83</v>
      </c>
      <c r="P40" s="26">
        <f t="shared" si="8"/>
        <v>48.629999999999995</v>
      </c>
      <c r="Q40" s="24">
        <v>13.3</v>
      </c>
      <c r="R40" s="23">
        <v>17.7</v>
      </c>
      <c r="S40" s="25">
        <v>20.25</v>
      </c>
      <c r="T40" s="26">
        <f t="shared" si="9"/>
        <v>51.25</v>
      </c>
      <c r="U40" s="24">
        <v>10.199999999999999</v>
      </c>
      <c r="V40" s="23">
        <v>17.8</v>
      </c>
      <c r="W40" s="25">
        <v>23</v>
      </c>
      <c r="X40" s="26">
        <f t="shared" si="10"/>
        <v>51</v>
      </c>
      <c r="Y40" s="26" t="e">
        <f>(#REF!+#REF!+#REF!)</f>
        <v>#REF!</v>
      </c>
      <c r="Z40" s="26">
        <f t="shared" si="11"/>
        <v>49.655999999999999</v>
      </c>
    </row>
    <row r="41" spans="1:26" x14ac:dyDescent="0.3">
      <c r="A41" s="23" t="s">
        <v>116</v>
      </c>
      <c r="B41" s="23" t="s">
        <v>116</v>
      </c>
      <c r="C41" s="23" t="str">
        <f>VLOOKUP(Table268[[#This Row],[Redni broj natjecatelja]],'Popis sudionika'!$A$4:$C$300,2,TRUE)</f>
        <v>Krešo Kukić</v>
      </c>
      <c r="D41" s="23" t="str">
        <f>VLOOKUP(Table268[[#This Row],[Redni broj natjecatelja]],'Popis sudionika'!$A$4:$C$300,3,TRUE)</f>
        <v>Bukovica</v>
      </c>
      <c r="E41" s="24">
        <v>10.3</v>
      </c>
      <c r="F41" s="23">
        <v>16.5</v>
      </c>
      <c r="G41" s="25">
        <v>22.4</v>
      </c>
      <c r="H41" s="26">
        <f t="shared" si="6"/>
        <v>49.2</v>
      </c>
      <c r="I41" s="24">
        <v>10.1</v>
      </c>
      <c r="J41" s="23">
        <v>16.5</v>
      </c>
      <c r="K41" s="25">
        <v>20.100000000000001</v>
      </c>
      <c r="L41" s="26">
        <f t="shared" si="7"/>
        <v>46.7</v>
      </c>
      <c r="M41" s="24">
        <v>12.08</v>
      </c>
      <c r="N41" s="23">
        <v>16.2</v>
      </c>
      <c r="O41" s="25">
        <v>22.46</v>
      </c>
      <c r="P41" s="26">
        <f t="shared" si="8"/>
        <v>50.74</v>
      </c>
      <c r="Q41" s="24">
        <v>12.8</v>
      </c>
      <c r="R41" s="23">
        <v>17.600000000000001</v>
      </c>
      <c r="S41" s="25">
        <v>18.899999999999999</v>
      </c>
      <c r="T41" s="26">
        <f t="shared" si="9"/>
        <v>49.3</v>
      </c>
      <c r="U41" s="24">
        <v>12.2</v>
      </c>
      <c r="V41" s="23">
        <v>18.100000000000001</v>
      </c>
      <c r="W41" s="25">
        <v>21.2</v>
      </c>
      <c r="X41" s="26">
        <f t="shared" si="10"/>
        <v>51.5</v>
      </c>
      <c r="Y41" s="26" t="e">
        <f>(#REF!+#REF!+#REF!)</f>
        <v>#REF!</v>
      </c>
      <c r="Z41" s="26">
        <f t="shared" si="11"/>
        <v>49.488</v>
      </c>
    </row>
    <row r="42" spans="1:26" x14ac:dyDescent="0.3">
      <c r="A42" s="23" t="s">
        <v>130</v>
      </c>
      <c r="B42" s="23" t="s">
        <v>130</v>
      </c>
      <c r="C42" s="23" t="str">
        <f>VLOOKUP(Table268[[#This Row],[Redni broj natjecatelja]],'Popis sudionika'!$A$4:$C$300,2,TRUE)</f>
        <v>Mario Krišto Badi</v>
      </c>
      <c r="D42" s="23" t="str">
        <f>VLOOKUP(Table268[[#This Row],[Redni broj natjecatelja]],'Popis sudionika'!$A$4:$C$300,3,TRUE)</f>
        <v>Eminovo Selo</v>
      </c>
      <c r="E42" s="24">
        <v>13.2</v>
      </c>
      <c r="F42" s="23">
        <v>17.5</v>
      </c>
      <c r="G42" s="25">
        <v>20.2</v>
      </c>
      <c r="H42" s="26">
        <f t="shared" si="6"/>
        <v>50.9</v>
      </c>
      <c r="I42" s="24">
        <v>12.1</v>
      </c>
      <c r="J42" s="23">
        <v>18.100000000000001</v>
      </c>
      <c r="K42" s="25">
        <v>17.2</v>
      </c>
      <c r="L42" s="26">
        <f t="shared" si="7"/>
        <v>47.400000000000006</v>
      </c>
      <c r="M42" s="24">
        <v>10.4</v>
      </c>
      <c r="N42" s="23">
        <v>16.899999999999999</v>
      </c>
      <c r="O42" s="25">
        <v>20.2</v>
      </c>
      <c r="P42" s="26">
        <f t="shared" si="8"/>
        <v>47.5</v>
      </c>
      <c r="Q42" s="24">
        <v>12.1</v>
      </c>
      <c r="R42" s="23">
        <v>16.899999999999999</v>
      </c>
      <c r="S42" s="25">
        <v>23.1</v>
      </c>
      <c r="T42" s="26">
        <f t="shared" si="9"/>
        <v>52.1</v>
      </c>
      <c r="U42" s="24">
        <v>12.1</v>
      </c>
      <c r="V42" s="23">
        <v>17.100000000000001</v>
      </c>
      <c r="W42" s="25">
        <v>20.100000000000001</v>
      </c>
      <c r="X42" s="26">
        <f t="shared" si="10"/>
        <v>49.300000000000004</v>
      </c>
      <c r="Y42" s="26" t="e">
        <f>(#REF!+#REF!+#REF!)</f>
        <v>#REF!</v>
      </c>
      <c r="Z42" s="26">
        <f t="shared" si="11"/>
        <v>49.440000000000005</v>
      </c>
    </row>
    <row r="43" spans="1:26" x14ac:dyDescent="0.3">
      <c r="A43" s="23" t="s">
        <v>103</v>
      </c>
      <c r="B43" s="23" t="s">
        <v>103</v>
      </c>
      <c r="C43" s="23" t="str">
        <f>VLOOKUP(Table268[[#This Row],[Redni broj natjecatelja]],'Popis sudionika'!$A$4:$C$300,2,TRUE)</f>
        <v>Ivan Perić Kambo</v>
      </c>
      <c r="D43" s="23" t="str">
        <f>VLOOKUP(Table268[[#This Row],[Redni broj natjecatelja]],'Popis sudionika'!$A$4:$C$300,3,TRUE)</f>
        <v>Eminovo Selo</v>
      </c>
      <c r="E43" s="24">
        <v>10.1</v>
      </c>
      <c r="F43" s="23">
        <v>15.8</v>
      </c>
      <c r="G43" s="25">
        <v>19.100000000000001</v>
      </c>
      <c r="H43" s="26">
        <f t="shared" si="6"/>
        <v>45</v>
      </c>
      <c r="I43" s="24">
        <v>10.3</v>
      </c>
      <c r="J43" s="23">
        <v>16.100000000000001</v>
      </c>
      <c r="K43" s="25">
        <v>21.1</v>
      </c>
      <c r="L43" s="26">
        <f t="shared" si="7"/>
        <v>47.5</v>
      </c>
      <c r="M43" s="24">
        <v>11</v>
      </c>
      <c r="N43" s="23">
        <v>15.64</v>
      </c>
      <c r="O43" s="25">
        <v>21.01</v>
      </c>
      <c r="P43" s="26">
        <f t="shared" si="8"/>
        <v>47.650000000000006</v>
      </c>
      <c r="Q43" s="24">
        <v>11.1</v>
      </c>
      <c r="R43" s="23">
        <v>18.2</v>
      </c>
      <c r="S43" s="25">
        <v>22.3</v>
      </c>
      <c r="T43" s="26">
        <f t="shared" si="9"/>
        <v>51.599999999999994</v>
      </c>
      <c r="U43" s="24">
        <v>13.8</v>
      </c>
      <c r="V43" s="23">
        <v>18.3</v>
      </c>
      <c r="W43" s="25">
        <v>20.3</v>
      </c>
      <c r="X43" s="26">
        <f t="shared" si="10"/>
        <v>52.400000000000006</v>
      </c>
      <c r="Y43" s="26" t="e">
        <f>(#REF!+#REF!+#REF!)</f>
        <v>#REF!</v>
      </c>
      <c r="Z43" s="26">
        <f t="shared" si="11"/>
        <v>48.83</v>
      </c>
    </row>
    <row r="44" spans="1:26" x14ac:dyDescent="0.3">
      <c r="A44" s="23" t="s">
        <v>111</v>
      </c>
      <c r="B44" s="23" t="s">
        <v>111</v>
      </c>
      <c r="C44" s="23" t="str">
        <f>VLOOKUP(Table268[[#This Row],[Redni broj natjecatelja]],'Popis sudionika'!$A$4:$C$300,2,TRUE)</f>
        <v>Ivica Stipić</v>
      </c>
      <c r="D44" s="23" t="str">
        <f>VLOOKUP(Table268[[#This Row],[Redni broj natjecatelja]],'Popis sudionika'!$A$4:$C$300,3,TRUE)</f>
        <v>Stipanjići</v>
      </c>
      <c r="E44" s="24">
        <v>10.199999999999999</v>
      </c>
      <c r="F44" s="23">
        <v>17.100000000000001</v>
      </c>
      <c r="G44" s="25">
        <v>20.100000000000001</v>
      </c>
      <c r="H44" s="26">
        <f t="shared" si="6"/>
        <v>47.400000000000006</v>
      </c>
      <c r="I44" s="24">
        <v>10.3</v>
      </c>
      <c r="J44" s="23">
        <v>17.2</v>
      </c>
      <c r="K44" s="25">
        <v>22.4</v>
      </c>
      <c r="L44" s="26">
        <f t="shared" si="7"/>
        <v>49.9</v>
      </c>
      <c r="M44" s="24">
        <v>11</v>
      </c>
      <c r="N44" s="23">
        <v>15.1</v>
      </c>
      <c r="O44" s="25">
        <v>22.46</v>
      </c>
      <c r="P44" s="26">
        <f t="shared" si="8"/>
        <v>48.56</v>
      </c>
      <c r="Q44" s="24">
        <v>12</v>
      </c>
      <c r="R44" s="23">
        <v>16.3</v>
      </c>
      <c r="S44" s="25">
        <v>21.2</v>
      </c>
      <c r="T44" s="26">
        <f t="shared" si="9"/>
        <v>49.5</v>
      </c>
      <c r="U44" s="24">
        <v>12.2</v>
      </c>
      <c r="V44" s="23">
        <v>15.4</v>
      </c>
      <c r="W44" s="25">
        <v>20.7</v>
      </c>
      <c r="X44" s="26">
        <f t="shared" si="10"/>
        <v>48.3</v>
      </c>
      <c r="Y44" s="26" t="e">
        <f>(#REF!+#REF!+#REF!)</f>
        <v>#REF!</v>
      </c>
      <c r="Z44" s="26">
        <f t="shared" si="11"/>
        <v>48.732000000000006</v>
      </c>
    </row>
    <row r="45" spans="1:26" x14ac:dyDescent="0.3">
      <c r="A45" s="5" t="s">
        <v>129</v>
      </c>
      <c r="B45" s="5" t="s">
        <v>129</v>
      </c>
      <c r="C45" s="5" t="str">
        <f>VLOOKUP(Table268[[#This Row],[Redni broj natjecatelja]],'Popis sudionika'!$A$4:$C$300,2,TRUE)</f>
        <v>Ante Buljan</v>
      </c>
      <c r="D45" s="5" t="str">
        <f>VLOOKUP(Table268[[#This Row],[Redni broj natjecatelja]],'Popis sudionika'!$A$4:$C$300,3,TRUE)</f>
        <v>Imotski, HR</v>
      </c>
      <c r="E45" s="11">
        <v>11</v>
      </c>
      <c r="F45" s="5">
        <v>14.2</v>
      </c>
      <c r="G45" s="12">
        <v>16.7</v>
      </c>
      <c r="H45" s="9">
        <f t="shared" si="6"/>
        <v>41.9</v>
      </c>
      <c r="I45" s="11">
        <v>10.1</v>
      </c>
      <c r="J45" s="5">
        <v>15.2</v>
      </c>
      <c r="K45" s="12">
        <v>18.2</v>
      </c>
      <c r="L45" s="9">
        <f t="shared" si="7"/>
        <v>43.5</v>
      </c>
      <c r="M45" s="11">
        <v>12.8</v>
      </c>
      <c r="N45" s="5">
        <v>16.3</v>
      </c>
      <c r="O45" s="12">
        <v>16.100000000000001</v>
      </c>
      <c r="P45" s="9">
        <f t="shared" si="8"/>
        <v>45.2</v>
      </c>
      <c r="Q45" s="11">
        <v>11.2</v>
      </c>
      <c r="R45" s="5">
        <v>15.2</v>
      </c>
      <c r="S45" s="12">
        <v>21.1</v>
      </c>
      <c r="T45" s="9">
        <f t="shared" si="9"/>
        <v>47.5</v>
      </c>
      <c r="U45" s="11">
        <v>11.1</v>
      </c>
      <c r="V45" s="5">
        <v>15.8</v>
      </c>
      <c r="W45" s="12">
        <v>16.2</v>
      </c>
      <c r="X45" s="9">
        <f t="shared" si="10"/>
        <v>43.099999999999994</v>
      </c>
      <c r="Y45" s="9" t="e">
        <f>(#REF!+#REF!+#REF!)</f>
        <v>#REF!</v>
      </c>
      <c r="Z45" s="9">
        <f t="shared" si="11"/>
        <v>44.24</v>
      </c>
    </row>
    <row r="46" spans="1:26" x14ac:dyDescent="0.3">
      <c r="A46" s="5" t="s">
        <v>110</v>
      </c>
      <c r="B46" s="5" t="s">
        <v>110</v>
      </c>
      <c r="C46" s="5" t="str">
        <f>VLOOKUP(Table268[[#This Row],[Redni broj natjecatelja]],'Popis sudionika'!$A$4:$C$300,2,TRUE)</f>
        <v>Josip Radoš</v>
      </c>
      <c r="D46" s="5" t="str">
        <f>VLOOKUP(Table268[[#This Row],[Redni broj natjecatelja]],'Popis sudionika'!$A$4:$C$300,3,TRUE)</f>
        <v>Blažuj</v>
      </c>
      <c r="E46" s="11">
        <v>10.1</v>
      </c>
      <c r="F46" s="5">
        <v>15.1</v>
      </c>
      <c r="G46" s="12">
        <v>15.1</v>
      </c>
      <c r="H46" s="9">
        <f t="shared" si="6"/>
        <v>40.299999999999997</v>
      </c>
      <c r="I46" s="11">
        <v>10.199999999999999</v>
      </c>
      <c r="J46" s="5">
        <v>15.1</v>
      </c>
      <c r="K46" s="12">
        <v>16.100000000000001</v>
      </c>
      <c r="L46" s="9">
        <f t="shared" si="7"/>
        <v>41.4</v>
      </c>
      <c r="M46" s="11">
        <v>10.36</v>
      </c>
      <c r="N46" s="5">
        <v>15</v>
      </c>
      <c r="O46" s="12">
        <v>20</v>
      </c>
      <c r="P46" s="9">
        <f t="shared" si="8"/>
        <v>45.36</v>
      </c>
      <c r="Q46" s="11">
        <v>11.9</v>
      </c>
      <c r="R46" s="5">
        <v>14.1</v>
      </c>
      <c r="S46" s="12">
        <v>17.100000000000001</v>
      </c>
      <c r="T46" s="9">
        <f t="shared" si="9"/>
        <v>43.1</v>
      </c>
      <c r="U46" s="11">
        <v>11.8</v>
      </c>
      <c r="V46" s="5">
        <v>14</v>
      </c>
      <c r="W46" s="12">
        <v>16.899999999999999</v>
      </c>
      <c r="X46" s="9">
        <f t="shared" si="10"/>
        <v>42.7</v>
      </c>
      <c r="Y46" s="9" t="e">
        <f>(#REF!+#REF!+#REF!)</f>
        <v>#REF!</v>
      </c>
      <c r="Z46" s="9">
        <f t="shared" si="11"/>
        <v>42.572000000000003</v>
      </c>
    </row>
    <row r="47" spans="1:26" x14ac:dyDescent="0.3">
      <c r="A47" s="5"/>
      <c r="B47" s="5"/>
      <c r="C47" s="5" t="e">
        <f>VLOOKUP(Table268[[#This Row],[Redni broj natjecatelja]],'Popis sudionika'!$A$4:$C$300,2,TRUE)</f>
        <v>#N/A</v>
      </c>
      <c r="D47" s="5" t="e">
        <f>VLOOKUP(Table268[[#This Row],[Redni broj natjecatelja]],'Popis sudionika'!$A$4:$C$300,3,TRUE)</f>
        <v>#N/A</v>
      </c>
      <c r="E47" s="11"/>
      <c r="F47" s="5"/>
      <c r="G47" s="12"/>
      <c r="H47" s="9">
        <f t="shared" si="6"/>
        <v>0</v>
      </c>
      <c r="I47" s="11"/>
      <c r="J47" s="5"/>
      <c r="K47" s="12"/>
      <c r="L47" s="9">
        <f t="shared" si="7"/>
        <v>0</v>
      </c>
      <c r="M47" s="11"/>
      <c r="N47" s="5"/>
      <c r="O47" s="12"/>
      <c r="P47" s="9">
        <f t="shared" si="8"/>
        <v>0</v>
      </c>
      <c r="Q47" s="11"/>
      <c r="R47" s="5"/>
      <c r="S47" s="12"/>
      <c r="T47" s="9">
        <f t="shared" si="9"/>
        <v>0</v>
      </c>
      <c r="U47" s="11"/>
      <c r="V47" s="5"/>
      <c r="W47" s="12"/>
      <c r="X47" s="9">
        <f t="shared" si="10"/>
        <v>0</v>
      </c>
      <c r="Y47" s="9" t="e">
        <f>(#REF!+#REF!+#REF!)</f>
        <v>#REF!</v>
      </c>
      <c r="Z47" s="9">
        <f t="shared" si="11"/>
        <v>0</v>
      </c>
    </row>
    <row r="48" spans="1:26" x14ac:dyDescent="0.3">
      <c r="A48" s="5"/>
      <c r="B48" s="5"/>
      <c r="C48" s="5" t="e">
        <f>VLOOKUP(Table268[[#This Row],[Redni broj natjecatelja]],'Popis sudionika'!$A$4:$C$300,2,TRUE)</f>
        <v>#N/A</v>
      </c>
      <c r="D48" s="5" t="e">
        <f>VLOOKUP(Table268[[#This Row],[Redni broj natjecatelja]],'Popis sudionika'!$A$4:$C$300,3,TRUE)</f>
        <v>#N/A</v>
      </c>
      <c r="E48" s="11"/>
      <c r="F48" s="5"/>
      <c r="G48" s="12"/>
      <c r="H48" s="9">
        <f t="shared" si="6"/>
        <v>0</v>
      </c>
      <c r="I48" s="11"/>
      <c r="J48" s="5"/>
      <c r="K48" s="12"/>
      <c r="L48" s="9">
        <f t="shared" si="7"/>
        <v>0</v>
      </c>
      <c r="M48" s="11"/>
      <c r="N48" s="5"/>
      <c r="O48" s="12"/>
      <c r="P48" s="9">
        <f t="shared" si="8"/>
        <v>0</v>
      </c>
      <c r="Q48" s="11"/>
      <c r="R48" s="5"/>
      <c r="S48" s="12"/>
      <c r="T48" s="9">
        <f t="shared" si="9"/>
        <v>0</v>
      </c>
      <c r="U48" s="11"/>
      <c r="V48" s="5"/>
      <c r="W48" s="12"/>
      <c r="X48" s="9">
        <f t="shared" si="10"/>
        <v>0</v>
      </c>
      <c r="Y48" s="9" t="e">
        <f>(#REF!+#REF!+#REF!)</f>
        <v>#REF!</v>
      </c>
      <c r="Z48" s="9">
        <f t="shared" si="11"/>
        <v>0</v>
      </c>
    </row>
    <row r="49" spans="1:26" x14ac:dyDescent="0.3">
      <c r="A49" s="5"/>
      <c r="B49" s="5"/>
      <c r="C49" s="5" t="e">
        <f>VLOOKUP(Table268[[#This Row],[Redni broj natjecatelja]],'Popis sudionika'!$A$4:$C$300,2,TRUE)</f>
        <v>#N/A</v>
      </c>
      <c r="D49" s="5" t="e">
        <f>VLOOKUP(Table268[[#This Row],[Redni broj natjecatelja]],'Popis sudionika'!$A$4:$C$300,3,TRUE)</f>
        <v>#N/A</v>
      </c>
      <c r="E49" s="11"/>
      <c r="F49" s="5"/>
      <c r="G49" s="12"/>
      <c r="H49" s="9">
        <f t="shared" si="6"/>
        <v>0</v>
      </c>
      <c r="I49" s="11"/>
      <c r="J49" s="5"/>
      <c r="K49" s="12"/>
      <c r="L49" s="9">
        <f t="shared" si="7"/>
        <v>0</v>
      </c>
      <c r="M49" s="11"/>
      <c r="N49" s="5"/>
      <c r="O49" s="12"/>
      <c r="P49" s="9">
        <f t="shared" si="8"/>
        <v>0</v>
      </c>
      <c r="Q49" s="11"/>
      <c r="R49" s="5"/>
      <c r="S49" s="12"/>
      <c r="T49" s="9">
        <f t="shared" si="9"/>
        <v>0</v>
      </c>
      <c r="U49" s="11"/>
      <c r="V49" s="5"/>
      <c r="W49" s="12"/>
      <c r="X49" s="9">
        <f t="shared" si="10"/>
        <v>0</v>
      </c>
      <c r="Y49" s="9" t="e">
        <f>(#REF!+#REF!+#REF!)</f>
        <v>#REF!</v>
      </c>
      <c r="Z49" s="9">
        <f t="shared" si="11"/>
        <v>0</v>
      </c>
    </row>
    <row r="50" spans="1:26" x14ac:dyDescent="0.3">
      <c r="A50" s="5"/>
      <c r="B50" s="5"/>
      <c r="C50" s="5" t="e">
        <f>VLOOKUP(Table268[[#This Row],[Redni broj natjecatelja]],'Popis sudionika'!$A$4:$C$300,2,TRUE)</f>
        <v>#N/A</v>
      </c>
      <c r="D50" s="5" t="e">
        <f>VLOOKUP(Table268[[#This Row],[Redni broj natjecatelja]],'Popis sudionika'!$A$4:$C$300,3,TRUE)</f>
        <v>#N/A</v>
      </c>
      <c r="E50" s="11"/>
      <c r="F50" s="5"/>
      <c r="G50" s="12"/>
      <c r="H50" s="9">
        <f t="shared" si="6"/>
        <v>0</v>
      </c>
      <c r="I50" s="11"/>
      <c r="J50" s="5"/>
      <c r="K50" s="12"/>
      <c r="L50" s="9">
        <f t="shared" si="7"/>
        <v>0</v>
      </c>
      <c r="M50" s="11"/>
      <c r="N50" s="5"/>
      <c r="O50" s="12"/>
      <c r="P50" s="9">
        <f t="shared" si="8"/>
        <v>0</v>
      </c>
      <c r="Q50" s="11"/>
      <c r="R50" s="5"/>
      <c r="S50" s="12"/>
      <c r="T50" s="9">
        <f t="shared" si="9"/>
        <v>0</v>
      </c>
      <c r="U50" s="11"/>
      <c r="V50" s="5"/>
      <c r="W50" s="12"/>
      <c r="X50" s="9">
        <f t="shared" si="10"/>
        <v>0</v>
      </c>
      <c r="Y50" s="9" t="e">
        <f>(#REF!+#REF!+#REF!)</f>
        <v>#REF!</v>
      </c>
      <c r="Z50" s="9">
        <f t="shared" si="11"/>
        <v>0</v>
      </c>
    </row>
    <row r="51" spans="1:26" x14ac:dyDescent="0.3">
      <c r="A51" s="5"/>
      <c r="B51" s="5"/>
      <c r="C51" s="5" t="e">
        <f>VLOOKUP(Table268[[#This Row],[Redni broj natjecatelja]],'Popis sudionika'!$A$4:$C$300,2,TRUE)</f>
        <v>#N/A</v>
      </c>
      <c r="D51" s="5" t="e">
        <f>VLOOKUP(Table268[[#This Row],[Redni broj natjecatelja]],'Popis sudionika'!$A$4:$C$300,3,TRUE)</f>
        <v>#N/A</v>
      </c>
      <c r="E51" s="11"/>
      <c r="F51" s="5"/>
      <c r="G51" s="12"/>
      <c r="H51" s="9">
        <f t="shared" si="6"/>
        <v>0</v>
      </c>
      <c r="I51" s="11"/>
      <c r="J51" s="5"/>
      <c r="K51" s="12"/>
      <c r="L51" s="9">
        <f t="shared" si="7"/>
        <v>0</v>
      </c>
      <c r="M51" s="11"/>
      <c r="N51" s="5"/>
      <c r="O51" s="12"/>
      <c r="P51" s="9">
        <f t="shared" si="8"/>
        <v>0</v>
      </c>
      <c r="Q51" s="11"/>
      <c r="R51" s="5"/>
      <c r="S51" s="12"/>
      <c r="T51" s="9">
        <f t="shared" si="9"/>
        <v>0</v>
      </c>
      <c r="U51" s="11"/>
      <c r="V51" s="5"/>
      <c r="W51" s="12"/>
      <c r="X51" s="9">
        <f t="shared" si="10"/>
        <v>0</v>
      </c>
      <c r="Y51" s="9" t="e">
        <f>(#REF!+#REF!+#REF!)</f>
        <v>#REF!</v>
      </c>
      <c r="Z51" s="9">
        <f t="shared" si="11"/>
        <v>0</v>
      </c>
    </row>
    <row r="52" spans="1:26" x14ac:dyDescent="0.3">
      <c r="A52" s="5"/>
      <c r="B52" s="5"/>
      <c r="C52" s="5" t="e">
        <f>VLOOKUP(Table268[[#This Row],[Redni broj natjecatelja]],'Popis sudionika'!$A$4:$C$300,2,TRUE)</f>
        <v>#N/A</v>
      </c>
      <c r="D52" s="5" t="e">
        <f>VLOOKUP(Table268[[#This Row],[Redni broj natjecatelja]],'Popis sudionika'!$A$4:$C$300,3,TRUE)</f>
        <v>#N/A</v>
      </c>
      <c r="E52" s="11"/>
      <c r="F52" s="5"/>
      <c r="G52" s="12"/>
      <c r="H52" s="9">
        <f t="shared" si="6"/>
        <v>0</v>
      </c>
      <c r="I52" s="11"/>
      <c r="J52" s="5"/>
      <c r="K52" s="12"/>
      <c r="L52" s="9">
        <f t="shared" si="7"/>
        <v>0</v>
      </c>
      <c r="M52" s="11"/>
      <c r="N52" s="5"/>
      <c r="O52" s="12"/>
      <c r="P52" s="9">
        <f t="shared" si="8"/>
        <v>0</v>
      </c>
      <c r="Q52" s="11"/>
      <c r="R52" s="5"/>
      <c r="S52" s="12"/>
      <c r="T52" s="9">
        <f t="shared" si="9"/>
        <v>0</v>
      </c>
      <c r="U52" s="11"/>
      <c r="V52" s="5"/>
      <c r="W52" s="12"/>
      <c r="X52" s="9">
        <f t="shared" si="10"/>
        <v>0</v>
      </c>
      <c r="Y52" s="9" t="e">
        <f>(#REF!+#REF!+#REF!)</f>
        <v>#REF!</v>
      </c>
      <c r="Z52" s="9">
        <f t="shared" si="11"/>
        <v>0</v>
      </c>
    </row>
    <row r="53" spans="1:26" x14ac:dyDescent="0.3">
      <c r="A53" s="5"/>
      <c r="B53" s="5"/>
      <c r="C53" s="5" t="e">
        <f>VLOOKUP(Table268[[#This Row],[Redni broj natjecatelja]],'Popis sudionika'!$A$4:$C$300,2,TRUE)</f>
        <v>#N/A</v>
      </c>
      <c r="D53" s="5" t="e">
        <f>VLOOKUP(Table268[[#This Row],[Redni broj natjecatelja]],'Popis sudionika'!$A$4:$C$300,3,TRUE)</f>
        <v>#N/A</v>
      </c>
      <c r="E53" s="11"/>
      <c r="F53" s="5"/>
      <c r="G53" s="12"/>
      <c r="H53" s="9">
        <f t="shared" si="6"/>
        <v>0</v>
      </c>
      <c r="I53" s="11"/>
      <c r="J53" s="5"/>
      <c r="K53" s="12"/>
      <c r="L53" s="9">
        <f t="shared" si="7"/>
        <v>0</v>
      </c>
      <c r="M53" s="11"/>
      <c r="N53" s="5"/>
      <c r="O53" s="12"/>
      <c r="P53" s="9">
        <f t="shared" si="8"/>
        <v>0</v>
      </c>
      <c r="Q53" s="11"/>
      <c r="R53" s="5"/>
      <c r="S53" s="12"/>
      <c r="T53" s="9">
        <f t="shared" si="9"/>
        <v>0</v>
      </c>
      <c r="U53" s="11"/>
      <c r="V53" s="5"/>
      <c r="W53" s="12"/>
      <c r="X53" s="9">
        <f t="shared" si="10"/>
        <v>0</v>
      </c>
      <c r="Y53" s="9" t="e">
        <f>(#REF!+#REF!+#REF!)</f>
        <v>#REF!</v>
      </c>
      <c r="Z53" s="9">
        <f t="shared" si="11"/>
        <v>0</v>
      </c>
    </row>
    <row r="54" spans="1:26" x14ac:dyDescent="0.3">
      <c r="A54" s="5"/>
      <c r="B54" s="5"/>
      <c r="C54" s="5" t="e">
        <f>VLOOKUP(Table268[[#This Row],[Redni broj natjecatelja]],'Popis sudionika'!$A$4:$C$300,2,TRUE)</f>
        <v>#N/A</v>
      </c>
      <c r="D54" s="5" t="e">
        <f>VLOOKUP(Table268[[#This Row],[Redni broj natjecatelja]],'Popis sudionika'!$A$4:$C$300,3,TRUE)</f>
        <v>#N/A</v>
      </c>
      <c r="E54" s="11"/>
      <c r="F54" s="5"/>
      <c r="G54" s="12"/>
      <c r="H54" s="9">
        <f t="shared" si="6"/>
        <v>0</v>
      </c>
      <c r="I54" s="11"/>
      <c r="J54" s="5"/>
      <c r="K54" s="12"/>
      <c r="L54" s="9">
        <f t="shared" si="7"/>
        <v>0</v>
      </c>
      <c r="M54" s="11"/>
      <c r="N54" s="5"/>
      <c r="O54" s="12"/>
      <c r="P54" s="9">
        <f t="shared" si="8"/>
        <v>0</v>
      </c>
      <c r="Q54" s="11"/>
      <c r="R54" s="5"/>
      <c r="S54" s="12"/>
      <c r="T54" s="9">
        <f t="shared" si="9"/>
        <v>0</v>
      </c>
      <c r="U54" s="11"/>
      <c r="V54" s="5"/>
      <c r="W54" s="12"/>
      <c r="X54" s="9">
        <f t="shared" si="10"/>
        <v>0</v>
      </c>
      <c r="Y54" s="9" t="e">
        <f>(#REF!+#REF!+#REF!)</f>
        <v>#REF!</v>
      </c>
      <c r="Z54" s="9">
        <f t="shared" si="11"/>
        <v>0</v>
      </c>
    </row>
    <row r="55" spans="1:26" x14ac:dyDescent="0.3">
      <c r="A55" s="5"/>
      <c r="B55" s="5"/>
      <c r="C55" s="5" t="e">
        <f>VLOOKUP(Table268[[#This Row],[Redni broj natjecatelja]],'Popis sudionika'!$A$4:$C$300,2,TRUE)</f>
        <v>#N/A</v>
      </c>
      <c r="D55" s="5" t="e">
        <f>VLOOKUP(Table268[[#This Row],[Redni broj natjecatelja]],'Popis sudionika'!$A$4:$C$300,3,TRUE)</f>
        <v>#N/A</v>
      </c>
      <c r="E55" s="11"/>
      <c r="F55" s="5"/>
      <c r="G55" s="12"/>
      <c r="H55" s="9">
        <f t="shared" si="6"/>
        <v>0</v>
      </c>
      <c r="I55" s="11"/>
      <c r="J55" s="5"/>
      <c r="K55" s="12"/>
      <c r="L55" s="9">
        <f t="shared" si="7"/>
        <v>0</v>
      </c>
      <c r="M55" s="11"/>
      <c r="N55" s="5"/>
      <c r="O55" s="12"/>
      <c r="P55" s="9">
        <f t="shared" si="8"/>
        <v>0</v>
      </c>
      <c r="Q55" s="11"/>
      <c r="R55" s="5"/>
      <c r="S55" s="12"/>
      <c r="T55" s="9">
        <f t="shared" si="9"/>
        <v>0</v>
      </c>
      <c r="U55" s="11"/>
      <c r="V55" s="5"/>
      <c r="W55" s="12"/>
      <c r="X55" s="9">
        <f t="shared" si="10"/>
        <v>0</v>
      </c>
      <c r="Y55" s="9" t="e">
        <f>(#REF!+#REF!+#REF!)</f>
        <v>#REF!</v>
      </c>
      <c r="Z55" s="9">
        <f t="shared" si="11"/>
        <v>0</v>
      </c>
    </row>
    <row r="56" spans="1:26" x14ac:dyDescent="0.3">
      <c r="A56" s="5"/>
      <c r="B56" s="5"/>
      <c r="C56" s="5" t="e">
        <f>VLOOKUP(Table268[[#This Row],[Redni broj natjecatelja]],'Popis sudionika'!$A$4:$C$300,2,TRUE)</f>
        <v>#N/A</v>
      </c>
      <c r="D56" s="5" t="e">
        <f>VLOOKUP(Table268[[#This Row],[Redni broj natjecatelja]],'Popis sudionika'!$A$4:$C$300,3,TRUE)</f>
        <v>#N/A</v>
      </c>
      <c r="E56" s="11"/>
      <c r="F56" s="5"/>
      <c r="G56" s="12"/>
      <c r="H56" s="9">
        <f t="shared" si="6"/>
        <v>0</v>
      </c>
      <c r="I56" s="11"/>
      <c r="J56" s="5"/>
      <c r="K56" s="12"/>
      <c r="L56" s="9">
        <f t="shared" si="7"/>
        <v>0</v>
      </c>
      <c r="M56" s="11"/>
      <c r="N56" s="5"/>
      <c r="O56" s="12"/>
      <c r="P56" s="9">
        <f t="shared" si="8"/>
        <v>0</v>
      </c>
      <c r="Q56" s="11"/>
      <c r="R56" s="5"/>
      <c r="S56" s="12"/>
      <c r="T56" s="9">
        <f t="shared" si="9"/>
        <v>0</v>
      </c>
      <c r="U56" s="11"/>
      <c r="V56" s="5"/>
      <c r="W56" s="12"/>
      <c r="X56" s="9">
        <f t="shared" si="10"/>
        <v>0</v>
      </c>
      <c r="Y56" s="9" t="e">
        <f>(#REF!+#REF!+#REF!)</f>
        <v>#REF!</v>
      </c>
      <c r="Z56" s="9">
        <f t="shared" si="11"/>
        <v>0</v>
      </c>
    </row>
    <row r="57" spans="1:26" x14ac:dyDescent="0.3">
      <c r="A57" s="5"/>
      <c r="B57" s="5"/>
      <c r="C57" s="5" t="e">
        <f>VLOOKUP(Table268[[#This Row],[Redni broj natjecatelja]],'Popis sudionika'!$A$4:$C$300,2,TRUE)</f>
        <v>#N/A</v>
      </c>
      <c r="D57" s="5" t="e">
        <f>VLOOKUP(Table268[[#This Row],[Redni broj natjecatelja]],'Popis sudionika'!$A$4:$C$300,3,TRUE)</f>
        <v>#N/A</v>
      </c>
      <c r="E57" s="11"/>
      <c r="F57" s="5"/>
      <c r="G57" s="12"/>
      <c r="H57" s="9">
        <f t="shared" si="6"/>
        <v>0</v>
      </c>
      <c r="I57" s="11"/>
      <c r="J57" s="5"/>
      <c r="K57" s="12"/>
      <c r="L57" s="9">
        <f t="shared" si="7"/>
        <v>0</v>
      </c>
      <c r="M57" s="11"/>
      <c r="N57" s="5"/>
      <c r="O57" s="12"/>
      <c r="P57" s="9">
        <f t="shared" si="8"/>
        <v>0</v>
      </c>
      <c r="Q57" s="11"/>
      <c r="R57" s="5"/>
      <c r="S57" s="12"/>
      <c r="T57" s="9">
        <f t="shared" si="9"/>
        <v>0</v>
      </c>
      <c r="U57" s="11"/>
      <c r="V57" s="5"/>
      <c r="W57" s="12"/>
      <c r="X57" s="9">
        <f t="shared" si="10"/>
        <v>0</v>
      </c>
      <c r="Y57" s="9" t="e">
        <f>(#REF!+#REF!+#REF!)</f>
        <v>#REF!</v>
      </c>
      <c r="Z57" s="9">
        <f t="shared" si="11"/>
        <v>0</v>
      </c>
    </row>
    <row r="58" spans="1:26" x14ac:dyDescent="0.3">
      <c r="A58" s="5"/>
      <c r="B58" s="5"/>
      <c r="C58" s="5" t="e">
        <f>VLOOKUP(Table268[[#This Row],[Redni broj natjecatelja]],'Popis sudionika'!$A$4:$C$300,2,TRUE)</f>
        <v>#N/A</v>
      </c>
      <c r="D58" s="5" t="e">
        <f>VLOOKUP(Table268[[#This Row],[Redni broj natjecatelja]],'Popis sudionika'!$A$4:$C$300,3,TRUE)</f>
        <v>#N/A</v>
      </c>
      <c r="E58" s="11"/>
      <c r="F58" s="5"/>
      <c r="G58" s="12"/>
      <c r="H58" s="9">
        <f t="shared" si="6"/>
        <v>0</v>
      </c>
      <c r="I58" s="11"/>
      <c r="J58" s="5"/>
      <c r="K58" s="12"/>
      <c r="L58" s="9">
        <f t="shared" si="7"/>
        <v>0</v>
      </c>
      <c r="M58" s="11"/>
      <c r="N58" s="5"/>
      <c r="O58" s="12"/>
      <c r="P58" s="9">
        <f t="shared" si="8"/>
        <v>0</v>
      </c>
      <c r="Q58" s="11"/>
      <c r="R58" s="5"/>
      <c r="S58" s="12"/>
      <c r="T58" s="9">
        <f t="shared" si="9"/>
        <v>0</v>
      </c>
      <c r="U58" s="11"/>
      <c r="V58" s="5"/>
      <c r="W58" s="12"/>
      <c r="X58" s="9">
        <f t="shared" si="10"/>
        <v>0</v>
      </c>
      <c r="Y58" s="9" t="e">
        <f>(#REF!+#REF!+#REF!)</f>
        <v>#REF!</v>
      </c>
      <c r="Z58" s="9">
        <f t="shared" si="11"/>
        <v>0</v>
      </c>
    </row>
    <row r="59" spans="1:26" x14ac:dyDescent="0.3">
      <c r="A59" s="5"/>
      <c r="B59" s="5"/>
      <c r="C59" s="5" t="e">
        <f>VLOOKUP(Table268[[#This Row],[Redni broj natjecatelja]],'Popis sudionika'!$A$4:$C$300,2,TRUE)</f>
        <v>#N/A</v>
      </c>
      <c r="D59" s="5" t="e">
        <f>VLOOKUP(Table268[[#This Row],[Redni broj natjecatelja]],'Popis sudionika'!$A$4:$C$300,3,TRUE)</f>
        <v>#N/A</v>
      </c>
      <c r="E59" s="11"/>
      <c r="F59" s="5"/>
      <c r="G59" s="12"/>
      <c r="H59" s="9">
        <f t="shared" si="6"/>
        <v>0</v>
      </c>
      <c r="I59" s="11"/>
      <c r="J59" s="5"/>
      <c r="K59" s="12"/>
      <c r="L59" s="9">
        <f t="shared" si="7"/>
        <v>0</v>
      </c>
      <c r="M59" s="11"/>
      <c r="N59" s="5"/>
      <c r="O59" s="12"/>
      <c r="P59" s="9">
        <f t="shared" si="8"/>
        <v>0</v>
      </c>
      <c r="Q59" s="11"/>
      <c r="R59" s="5"/>
      <c r="S59" s="12"/>
      <c r="T59" s="9">
        <f t="shared" si="9"/>
        <v>0</v>
      </c>
      <c r="U59" s="11"/>
      <c r="V59" s="5"/>
      <c r="W59" s="12"/>
      <c r="X59" s="9">
        <f t="shared" si="10"/>
        <v>0</v>
      </c>
      <c r="Y59" s="9" t="e">
        <f>(#REF!+#REF!+#REF!)</f>
        <v>#REF!</v>
      </c>
      <c r="Z59" s="9">
        <f t="shared" si="11"/>
        <v>0</v>
      </c>
    </row>
    <row r="60" spans="1:26" x14ac:dyDescent="0.3">
      <c r="A60" s="5"/>
      <c r="B60" s="5"/>
      <c r="C60" s="5" t="e">
        <f>VLOOKUP(Table268[[#This Row],[Redni broj natjecatelja]],'Popis sudionika'!$A$4:$C$300,2,TRUE)</f>
        <v>#N/A</v>
      </c>
      <c r="D60" s="5" t="e">
        <f>VLOOKUP(Table268[[#This Row],[Redni broj natjecatelja]],'Popis sudionika'!$A$4:$C$300,3,TRUE)</f>
        <v>#N/A</v>
      </c>
      <c r="E60" s="11"/>
      <c r="F60" s="5"/>
      <c r="G60" s="12"/>
      <c r="H60" s="9">
        <f t="shared" si="6"/>
        <v>0</v>
      </c>
      <c r="I60" s="11"/>
      <c r="J60" s="5"/>
      <c r="K60" s="12"/>
      <c r="L60" s="9">
        <f t="shared" si="7"/>
        <v>0</v>
      </c>
      <c r="M60" s="11"/>
      <c r="N60" s="5"/>
      <c r="O60" s="12"/>
      <c r="P60" s="9">
        <f t="shared" si="8"/>
        <v>0</v>
      </c>
      <c r="Q60" s="11"/>
      <c r="R60" s="5"/>
      <c r="S60" s="12"/>
      <c r="T60" s="9">
        <f t="shared" si="9"/>
        <v>0</v>
      </c>
      <c r="U60" s="11"/>
      <c r="V60" s="5"/>
      <c r="W60" s="12"/>
      <c r="X60" s="9">
        <f t="shared" si="10"/>
        <v>0</v>
      </c>
      <c r="Y60" s="9" t="e">
        <f>(#REF!+#REF!+#REF!)</f>
        <v>#REF!</v>
      </c>
      <c r="Z60" s="9">
        <f t="shared" si="11"/>
        <v>0</v>
      </c>
    </row>
    <row r="61" spans="1:26" x14ac:dyDescent="0.3">
      <c r="A61" s="5"/>
      <c r="B61" s="5"/>
      <c r="C61" s="5" t="e">
        <f>VLOOKUP(Table268[[#This Row],[Redni broj natjecatelja]],'Popis sudionika'!$A$4:$C$300,2,TRUE)</f>
        <v>#N/A</v>
      </c>
      <c r="D61" s="5" t="e">
        <f>VLOOKUP(Table268[[#This Row],[Redni broj natjecatelja]],'Popis sudionika'!$A$4:$C$300,3,TRUE)</f>
        <v>#N/A</v>
      </c>
      <c r="E61" s="11"/>
      <c r="F61" s="5"/>
      <c r="G61" s="12"/>
      <c r="H61" s="9">
        <f t="shared" si="6"/>
        <v>0</v>
      </c>
      <c r="I61" s="11"/>
      <c r="J61" s="5"/>
      <c r="K61" s="12"/>
      <c r="L61" s="9">
        <f t="shared" si="7"/>
        <v>0</v>
      </c>
      <c r="M61" s="11"/>
      <c r="N61" s="5"/>
      <c r="O61" s="12"/>
      <c r="P61" s="9">
        <f t="shared" si="8"/>
        <v>0</v>
      </c>
      <c r="Q61" s="11"/>
      <c r="R61" s="5"/>
      <c r="S61" s="12"/>
      <c r="T61" s="9">
        <f t="shared" si="9"/>
        <v>0</v>
      </c>
      <c r="U61" s="11"/>
      <c r="V61" s="5"/>
      <c r="W61" s="12"/>
      <c r="X61" s="9">
        <f t="shared" si="10"/>
        <v>0</v>
      </c>
      <c r="Y61" s="9" t="e">
        <f>(#REF!+#REF!+#REF!)</f>
        <v>#REF!</v>
      </c>
      <c r="Z61" s="9">
        <f t="shared" si="11"/>
        <v>0</v>
      </c>
    </row>
    <row r="62" spans="1:26" x14ac:dyDescent="0.3">
      <c r="A62" s="5"/>
      <c r="B62" s="5"/>
      <c r="C62" s="5" t="e">
        <f>VLOOKUP(Table268[[#This Row],[Redni broj natjecatelja]],'Popis sudionika'!$A$4:$C$300,2,TRUE)</f>
        <v>#N/A</v>
      </c>
      <c r="D62" s="5" t="e">
        <f>VLOOKUP(Table268[[#This Row],[Redni broj natjecatelja]],'Popis sudionika'!$A$4:$C$300,3,TRUE)</f>
        <v>#N/A</v>
      </c>
      <c r="E62" s="11"/>
      <c r="F62" s="5"/>
      <c r="G62" s="12"/>
      <c r="H62" s="9">
        <f t="shared" si="6"/>
        <v>0</v>
      </c>
      <c r="I62" s="11"/>
      <c r="J62" s="5"/>
      <c r="K62" s="12"/>
      <c r="L62" s="9">
        <f t="shared" si="7"/>
        <v>0</v>
      </c>
      <c r="M62" s="11"/>
      <c r="N62" s="5"/>
      <c r="O62" s="12"/>
      <c r="P62" s="9">
        <f t="shared" si="8"/>
        <v>0</v>
      </c>
      <c r="Q62" s="11"/>
      <c r="R62" s="5"/>
      <c r="S62" s="12"/>
      <c r="T62" s="9">
        <f t="shared" si="9"/>
        <v>0</v>
      </c>
      <c r="U62" s="11"/>
      <c r="V62" s="5"/>
      <c r="W62" s="12"/>
      <c r="X62" s="9">
        <f t="shared" si="10"/>
        <v>0</v>
      </c>
      <c r="Y62" s="9" t="e">
        <f>(#REF!+#REF!+#REF!)</f>
        <v>#REF!</v>
      </c>
      <c r="Z62" s="9">
        <f t="shared" si="11"/>
        <v>0</v>
      </c>
    </row>
    <row r="63" spans="1:26" x14ac:dyDescent="0.3">
      <c r="A63" s="5"/>
      <c r="B63" s="5"/>
      <c r="C63" s="5" t="e">
        <f>VLOOKUP(Table268[[#This Row],[Redni broj natjecatelja]],'Popis sudionika'!$A$4:$C$300,2,TRUE)</f>
        <v>#N/A</v>
      </c>
      <c r="D63" s="5" t="e">
        <f>VLOOKUP(Table268[[#This Row],[Redni broj natjecatelja]],'Popis sudionika'!$A$4:$C$300,3,TRUE)</f>
        <v>#N/A</v>
      </c>
      <c r="E63" s="11"/>
      <c r="F63" s="5"/>
      <c r="G63" s="12"/>
      <c r="H63" s="9">
        <f t="shared" si="6"/>
        <v>0</v>
      </c>
      <c r="I63" s="11"/>
      <c r="J63" s="5"/>
      <c r="K63" s="12"/>
      <c r="L63" s="9">
        <f t="shared" si="7"/>
        <v>0</v>
      </c>
      <c r="M63" s="11"/>
      <c r="N63" s="5"/>
      <c r="O63" s="12"/>
      <c r="P63" s="9">
        <f t="shared" si="8"/>
        <v>0</v>
      </c>
      <c r="Q63" s="11"/>
      <c r="R63" s="5"/>
      <c r="S63" s="12"/>
      <c r="T63" s="9">
        <f t="shared" si="9"/>
        <v>0</v>
      </c>
      <c r="U63" s="11"/>
      <c r="V63" s="5"/>
      <c r="W63" s="12"/>
      <c r="X63" s="9">
        <f t="shared" si="10"/>
        <v>0</v>
      </c>
      <c r="Y63" s="9" t="e">
        <f>(#REF!+#REF!+#REF!)</f>
        <v>#REF!</v>
      </c>
      <c r="Z63" s="9">
        <f t="shared" si="11"/>
        <v>0</v>
      </c>
    </row>
    <row r="64" spans="1:26" x14ac:dyDescent="0.3">
      <c r="A64" s="5"/>
      <c r="B64" s="5"/>
      <c r="C64" s="5" t="e">
        <f>VLOOKUP(Table268[[#This Row],[Redni broj natjecatelja]],'Popis sudionika'!$A$4:$C$300,2,TRUE)</f>
        <v>#N/A</v>
      </c>
      <c r="D64" s="5" t="e">
        <f>VLOOKUP(Table268[[#This Row],[Redni broj natjecatelja]],'Popis sudionika'!$A$4:$C$300,3,TRUE)</f>
        <v>#N/A</v>
      </c>
      <c r="E64" s="11"/>
      <c r="F64" s="5"/>
      <c r="G64" s="12"/>
      <c r="H64" s="9">
        <f t="shared" si="6"/>
        <v>0</v>
      </c>
      <c r="I64" s="11"/>
      <c r="J64" s="5"/>
      <c r="K64" s="12"/>
      <c r="L64" s="9">
        <f t="shared" si="7"/>
        <v>0</v>
      </c>
      <c r="M64" s="11"/>
      <c r="N64" s="5"/>
      <c r="O64" s="12"/>
      <c r="P64" s="9">
        <f t="shared" si="8"/>
        <v>0</v>
      </c>
      <c r="Q64" s="11"/>
      <c r="R64" s="5"/>
      <c r="S64" s="12"/>
      <c r="T64" s="9">
        <f t="shared" si="9"/>
        <v>0</v>
      </c>
      <c r="U64" s="11"/>
      <c r="V64" s="5"/>
      <c r="W64" s="12"/>
      <c r="X64" s="9">
        <f t="shared" si="10"/>
        <v>0</v>
      </c>
      <c r="Y64" s="9" t="e">
        <f>(#REF!+#REF!+#REF!)</f>
        <v>#REF!</v>
      </c>
      <c r="Z64" s="9">
        <f t="shared" si="11"/>
        <v>0</v>
      </c>
    </row>
    <row r="65" spans="1:26" x14ac:dyDescent="0.3">
      <c r="A65" s="5"/>
      <c r="B65" s="5"/>
      <c r="C65" s="5" t="e">
        <f>VLOOKUP(Table268[[#This Row],[Redni broj natjecatelja]],'Popis sudionika'!$A$4:$C$300,2,TRUE)</f>
        <v>#N/A</v>
      </c>
      <c r="D65" s="5" t="e">
        <f>VLOOKUP(Table268[[#This Row],[Redni broj natjecatelja]],'Popis sudionika'!$A$4:$C$300,3,TRUE)</f>
        <v>#N/A</v>
      </c>
      <c r="E65" s="11"/>
      <c r="F65" s="5"/>
      <c r="G65" s="12"/>
      <c r="H65" s="9">
        <f t="shared" si="6"/>
        <v>0</v>
      </c>
      <c r="I65" s="11"/>
      <c r="J65" s="5"/>
      <c r="K65" s="12"/>
      <c r="L65" s="9">
        <f t="shared" si="7"/>
        <v>0</v>
      </c>
      <c r="M65" s="11"/>
      <c r="N65" s="5"/>
      <c r="O65" s="12"/>
      <c r="P65" s="9">
        <f t="shared" si="8"/>
        <v>0</v>
      </c>
      <c r="Q65" s="11"/>
      <c r="R65" s="5"/>
      <c r="S65" s="12"/>
      <c r="T65" s="9">
        <f t="shared" si="9"/>
        <v>0</v>
      </c>
      <c r="U65" s="11"/>
      <c r="V65" s="5"/>
      <c r="W65" s="12"/>
      <c r="X65" s="9">
        <f t="shared" si="10"/>
        <v>0</v>
      </c>
      <c r="Y65" s="9" t="e">
        <f>(#REF!+#REF!+#REF!)</f>
        <v>#REF!</v>
      </c>
      <c r="Z65" s="9">
        <f t="shared" si="11"/>
        <v>0</v>
      </c>
    </row>
    <row r="66" spans="1:26" x14ac:dyDescent="0.3">
      <c r="A66" s="5"/>
      <c r="B66" s="5"/>
      <c r="C66" s="5" t="e">
        <f>VLOOKUP(Table268[[#This Row],[Redni broj natjecatelja]],'Popis sudionika'!$A$4:$C$300,2,TRUE)</f>
        <v>#N/A</v>
      </c>
      <c r="D66" s="5" t="e">
        <f>VLOOKUP(Table268[[#This Row],[Redni broj natjecatelja]],'Popis sudionika'!$A$4:$C$300,3,TRUE)</f>
        <v>#N/A</v>
      </c>
      <c r="E66" s="11"/>
      <c r="F66" s="5"/>
      <c r="G66" s="12"/>
      <c r="H66" s="9">
        <f t="shared" si="6"/>
        <v>0</v>
      </c>
      <c r="I66" s="11"/>
      <c r="J66" s="5"/>
      <c r="K66" s="12"/>
      <c r="L66" s="9">
        <f t="shared" si="7"/>
        <v>0</v>
      </c>
      <c r="M66" s="11"/>
      <c r="N66" s="5"/>
      <c r="O66" s="12"/>
      <c r="P66" s="9">
        <f t="shared" si="8"/>
        <v>0</v>
      </c>
      <c r="Q66" s="11"/>
      <c r="R66" s="5"/>
      <c r="S66" s="12"/>
      <c r="T66" s="9">
        <f t="shared" si="9"/>
        <v>0</v>
      </c>
      <c r="U66" s="11"/>
      <c r="V66" s="5"/>
      <c r="W66" s="12"/>
      <c r="X66" s="9">
        <f t="shared" si="10"/>
        <v>0</v>
      </c>
      <c r="Y66" s="9" t="e">
        <f>(#REF!+#REF!+#REF!)</f>
        <v>#REF!</v>
      </c>
      <c r="Z66" s="9">
        <f t="shared" si="11"/>
        <v>0</v>
      </c>
    </row>
    <row r="67" spans="1:26" x14ac:dyDescent="0.3">
      <c r="A67" s="5"/>
      <c r="B67" s="5"/>
      <c r="C67" s="5" t="e">
        <f>VLOOKUP(Table268[[#This Row],[Redni broj natjecatelja]],'Popis sudionika'!$A$4:$C$300,2,TRUE)</f>
        <v>#N/A</v>
      </c>
      <c r="D67" s="5" t="e">
        <f>VLOOKUP(Table268[[#This Row],[Redni broj natjecatelja]],'Popis sudionika'!$A$4:$C$300,3,TRUE)</f>
        <v>#N/A</v>
      </c>
      <c r="E67" s="11"/>
      <c r="F67" s="5"/>
      <c r="G67" s="12"/>
      <c r="H67" s="9">
        <f t="shared" si="6"/>
        <v>0</v>
      </c>
      <c r="I67" s="11"/>
      <c r="J67" s="5"/>
      <c r="K67" s="12"/>
      <c r="L67" s="9">
        <f t="shared" si="7"/>
        <v>0</v>
      </c>
      <c r="M67" s="11"/>
      <c r="N67" s="5"/>
      <c r="O67" s="12"/>
      <c r="P67" s="9">
        <f t="shared" si="8"/>
        <v>0</v>
      </c>
      <c r="Q67" s="11"/>
      <c r="R67" s="5"/>
      <c r="S67" s="12"/>
      <c r="T67" s="9">
        <f t="shared" si="9"/>
        <v>0</v>
      </c>
      <c r="U67" s="11"/>
      <c r="V67" s="5"/>
      <c r="W67" s="12"/>
      <c r="X67" s="9">
        <f t="shared" si="10"/>
        <v>0</v>
      </c>
      <c r="Y67" s="9" t="e">
        <f>(#REF!+#REF!+#REF!)</f>
        <v>#REF!</v>
      </c>
      <c r="Z67" s="9">
        <f t="shared" si="11"/>
        <v>0</v>
      </c>
    </row>
    <row r="68" spans="1:26" x14ac:dyDescent="0.3">
      <c r="A68" s="5"/>
      <c r="B68" s="5"/>
      <c r="C68" s="5" t="e">
        <f>VLOOKUP(Table268[[#This Row],[Redni broj natjecatelja]],'Popis sudionika'!$A$4:$C$300,2,TRUE)</f>
        <v>#N/A</v>
      </c>
      <c r="D68" s="5" t="e">
        <f>VLOOKUP(Table268[[#This Row],[Redni broj natjecatelja]],'Popis sudionika'!$A$4:$C$300,3,TRUE)</f>
        <v>#N/A</v>
      </c>
      <c r="E68" s="11"/>
      <c r="F68" s="5"/>
      <c r="G68" s="12"/>
      <c r="H68" s="9">
        <f t="shared" ref="H68:H99" si="12">(E68+F68+G68)</f>
        <v>0</v>
      </c>
      <c r="I68" s="11"/>
      <c r="J68" s="5"/>
      <c r="K68" s="12"/>
      <c r="L68" s="9">
        <f t="shared" ref="L68:L99" si="13">(I68+J68+K68)</f>
        <v>0</v>
      </c>
      <c r="M68" s="11"/>
      <c r="N68" s="5"/>
      <c r="O68" s="12"/>
      <c r="P68" s="9">
        <f t="shared" ref="P68:P99" si="14">(M68+N68+O68)</f>
        <v>0</v>
      </c>
      <c r="Q68" s="11"/>
      <c r="R68" s="5"/>
      <c r="S68" s="12"/>
      <c r="T68" s="9">
        <f t="shared" ref="T68:T99" si="15">(Q68+R68+S68)</f>
        <v>0</v>
      </c>
      <c r="U68" s="11"/>
      <c r="V68" s="5"/>
      <c r="W68" s="12"/>
      <c r="X68" s="9">
        <f t="shared" ref="X68:X99" si="16">(U68+V68+W68)</f>
        <v>0</v>
      </c>
      <c r="Y68" s="9" t="e">
        <f>(#REF!+#REF!+#REF!)</f>
        <v>#REF!</v>
      </c>
      <c r="Z68" s="9">
        <f t="shared" ref="Z68:Z99" si="17">(H68+L68+P68+T68+X68)/5</f>
        <v>0</v>
      </c>
    </row>
    <row r="69" spans="1:26" x14ac:dyDescent="0.3">
      <c r="A69" s="5"/>
      <c r="B69" s="5"/>
      <c r="C69" s="5" t="e">
        <f>VLOOKUP(Table268[[#This Row],[Redni broj natjecatelja]],'Popis sudionika'!$A$4:$C$300,2,TRUE)</f>
        <v>#N/A</v>
      </c>
      <c r="D69" s="5" t="e">
        <f>VLOOKUP(Table268[[#This Row],[Redni broj natjecatelja]],'Popis sudionika'!$A$4:$C$300,3,TRUE)</f>
        <v>#N/A</v>
      </c>
      <c r="E69" s="11"/>
      <c r="F69" s="5"/>
      <c r="G69" s="12"/>
      <c r="H69" s="9">
        <f t="shared" si="12"/>
        <v>0</v>
      </c>
      <c r="I69" s="11"/>
      <c r="J69" s="5"/>
      <c r="K69" s="12"/>
      <c r="L69" s="9">
        <f t="shared" si="13"/>
        <v>0</v>
      </c>
      <c r="M69" s="11"/>
      <c r="N69" s="5"/>
      <c r="O69" s="12"/>
      <c r="P69" s="9">
        <f t="shared" si="14"/>
        <v>0</v>
      </c>
      <c r="Q69" s="11"/>
      <c r="R69" s="5"/>
      <c r="S69" s="12"/>
      <c r="T69" s="9">
        <f t="shared" si="15"/>
        <v>0</v>
      </c>
      <c r="U69" s="11"/>
      <c r="V69" s="5"/>
      <c r="W69" s="12"/>
      <c r="X69" s="9">
        <f t="shared" si="16"/>
        <v>0</v>
      </c>
      <c r="Y69" s="9" t="e">
        <f>(#REF!+#REF!+#REF!)</f>
        <v>#REF!</v>
      </c>
      <c r="Z69" s="9">
        <f t="shared" si="17"/>
        <v>0</v>
      </c>
    </row>
    <row r="70" spans="1:26" x14ac:dyDescent="0.3">
      <c r="A70" s="5"/>
      <c r="B70" s="5"/>
      <c r="C70" s="5" t="e">
        <f>VLOOKUP(Table268[[#This Row],[Redni broj natjecatelja]],'Popis sudionika'!$A$4:$C$300,2,TRUE)</f>
        <v>#N/A</v>
      </c>
      <c r="D70" s="5" t="e">
        <f>VLOOKUP(Table268[[#This Row],[Redni broj natjecatelja]],'Popis sudionika'!$A$4:$C$300,3,TRUE)</f>
        <v>#N/A</v>
      </c>
      <c r="E70" s="11"/>
      <c r="F70" s="5"/>
      <c r="G70" s="12"/>
      <c r="H70" s="9">
        <f t="shared" si="12"/>
        <v>0</v>
      </c>
      <c r="I70" s="11"/>
      <c r="J70" s="5"/>
      <c r="K70" s="12"/>
      <c r="L70" s="9">
        <f t="shared" si="13"/>
        <v>0</v>
      </c>
      <c r="M70" s="11"/>
      <c r="N70" s="5"/>
      <c r="O70" s="12"/>
      <c r="P70" s="9">
        <f t="shared" si="14"/>
        <v>0</v>
      </c>
      <c r="Q70" s="11"/>
      <c r="R70" s="5"/>
      <c r="S70" s="12"/>
      <c r="T70" s="9">
        <f t="shared" si="15"/>
        <v>0</v>
      </c>
      <c r="U70" s="11"/>
      <c r="V70" s="5"/>
      <c r="W70" s="12"/>
      <c r="X70" s="9">
        <f t="shared" si="16"/>
        <v>0</v>
      </c>
      <c r="Y70" s="9" t="e">
        <f>(#REF!+#REF!+#REF!)</f>
        <v>#REF!</v>
      </c>
      <c r="Z70" s="9">
        <f t="shared" si="17"/>
        <v>0</v>
      </c>
    </row>
    <row r="71" spans="1:26" x14ac:dyDescent="0.3">
      <c r="A71" s="5"/>
      <c r="B71" s="5"/>
      <c r="C71" s="5" t="e">
        <f>VLOOKUP(Table268[[#This Row],[Redni broj natjecatelja]],'Popis sudionika'!$A$4:$C$300,2,TRUE)</f>
        <v>#N/A</v>
      </c>
      <c r="D71" s="5" t="e">
        <f>VLOOKUP(Table268[[#This Row],[Redni broj natjecatelja]],'Popis sudionika'!$A$4:$C$300,3,TRUE)</f>
        <v>#N/A</v>
      </c>
      <c r="E71" s="11"/>
      <c r="F71" s="5"/>
      <c r="G71" s="12"/>
      <c r="H71" s="9">
        <f t="shared" si="12"/>
        <v>0</v>
      </c>
      <c r="I71" s="11"/>
      <c r="J71" s="5"/>
      <c r="K71" s="12"/>
      <c r="L71" s="9">
        <f t="shared" si="13"/>
        <v>0</v>
      </c>
      <c r="M71" s="11"/>
      <c r="N71" s="5"/>
      <c r="O71" s="12"/>
      <c r="P71" s="9">
        <f t="shared" si="14"/>
        <v>0</v>
      </c>
      <c r="Q71" s="11"/>
      <c r="R71" s="5"/>
      <c r="S71" s="12"/>
      <c r="T71" s="9">
        <f t="shared" si="15"/>
        <v>0</v>
      </c>
      <c r="U71" s="11"/>
      <c r="V71" s="5"/>
      <c r="W71" s="12"/>
      <c r="X71" s="9">
        <f t="shared" si="16"/>
        <v>0</v>
      </c>
      <c r="Y71" s="9" t="e">
        <f>(#REF!+#REF!+#REF!)</f>
        <v>#REF!</v>
      </c>
      <c r="Z71" s="9">
        <f t="shared" si="17"/>
        <v>0</v>
      </c>
    </row>
    <row r="72" spans="1:26" x14ac:dyDescent="0.3">
      <c r="A72" s="5"/>
      <c r="B72" s="5"/>
      <c r="C72" s="5" t="e">
        <f>VLOOKUP(Table268[[#This Row],[Redni broj natjecatelja]],'Popis sudionika'!$A$4:$C$300,2,TRUE)</f>
        <v>#N/A</v>
      </c>
      <c r="D72" s="5" t="e">
        <f>VLOOKUP(Table268[[#This Row],[Redni broj natjecatelja]],'Popis sudionika'!$A$4:$C$300,3,TRUE)</f>
        <v>#N/A</v>
      </c>
      <c r="E72" s="11"/>
      <c r="F72" s="5"/>
      <c r="G72" s="12"/>
      <c r="H72" s="9">
        <f t="shared" si="12"/>
        <v>0</v>
      </c>
      <c r="I72" s="11"/>
      <c r="J72" s="5"/>
      <c r="K72" s="12"/>
      <c r="L72" s="9">
        <f t="shared" si="13"/>
        <v>0</v>
      </c>
      <c r="M72" s="11"/>
      <c r="N72" s="5"/>
      <c r="O72" s="12"/>
      <c r="P72" s="9">
        <f t="shared" si="14"/>
        <v>0</v>
      </c>
      <c r="Q72" s="11"/>
      <c r="R72" s="5"/>
      <c r="S72" s="12"/>
      <c r="T72" s="9">
        <f t="shared" si="15"/>
        <v>0</v>
      </c>
      <c r="U72" s="11"/>
      <c r="V72" s="5"/>
      <c r="W72" s="12"/>
      <c r="X72" s="9">
        <f t="shared" si="16"/>
        <v>0</v>
      </c>
      <c r="Y72" s="9" t="e">
        <f>(#REF!+#REF!+#REF!)</f>
        <v>#REF!</v>
      </c>
      <c r="Z72" s="9">
        <f t="shared" si="17"/>
        <v>0</v>
      </c>
    </row>
    <row r="73" spans="1:26" x14ac:dyDescent="0.3">
      <c r="A73" s="5"/>
      <c r="B73" s="5"/>
      <c r="C73" s="5" t="e">
        <f>VLOOKUP(Table268[[#This Row],[Redni broj natjecatelja]],'Popis sudionika'!$A$4:$C$300,2,TRUE)</f>
        <v>#N/A</v>
      </c>
      <c r="D73" s="5" t="e">
        <f>VLOOKUP(Table268[[#This Row],[Redni broj natjecatelja]],'Popis sudionika'!$A$4:$C$300,3,TRUE)</f>
        <v>#N/A</v>
      </c>
      <c r="E73" s="11"/>
      <c r="F73" s="5"/>
      <c r="G73" s="12"/>
      <c r="H73" s="9">
        <f t="shared" si="12"/>
        <v>0</v>
      </c>
      <c r="I73" s="11"/>
      <c r="J73" s="5"/>
      <c r="K73" s="12"/>
      <c r="L73" s="9">
        <f t="shared" si="13"/>
        <v>0</v>
      </c>
      <c r="M73" s="11"/>
      <c r="N73" s="5"/>
      <c r="O73" s="12"/>
      <c r="P73" s="9">
        <f t="shared" si="14"/>
        <v>0</v>
      </c>
      <c r="Q73" s="11"/>
      <c r="R73" s="5"/>
      <c r="S73" s="12"/>
      <c r="T73" s="9">
        <f t="shared" si="15"/>
        <v>0</v>
      </c>
      <c r="U73" s="11"/>
      <c r="V73" s="5"/>
      <c r="W73" s="12"/>
      <c r="X73" s="9">
        <f t="shared" si="16"/>
        <v>0</v>
      </c>
      <c r="Y73" s="9" t="e">
        <f>(#REF!+#REF!+#REF!)</f>
        <v>#REF!</v>
      </c>
      <c r="Z73" s="9">
        <f t="shared" si="17"/>
        <v>0</v>
      </c>
    </row>
    <row r="74" spans="1:26" x14ac:dyDescent="0.3">
      <c r="A74" s="5"/>
      <c r="B74" s="5"/>
      <c r="C74" s="5" t="e">
        <f>VLOOKUP(Table268[[#This Row],[Redni broj natjecatelja]],'Popis sudionika'!$A$4:$C$300,2,TRUE)</f>
        <v>#N/A</v>
      </c>
      <c r="D74" s="5" t="e">
        <f>VLOOKUP(Table268[[#This Row],[Redni broj natjecatelja]],'Popis sudionika'!$A$4:$C$300,3,TRUE)</f>
        <v>#N/A</v>
      </c>
      <c r="E74" s="11"/>
      <c r="F74" s="5"/>
      <c r="G74" s="12"/>
      <c r="H74" s="9">
        <f t="shared" si="12"/>
        <v>0</v>
      </c>
      <c r="I74" s="11"/>
      <c r="J74" s="5"/>
      <c r="K74" s="12"/>
      <c r="L74" s="9">
        <f t="shared" si="13"/>
        <v>0</v>
      </c>
      <c r="M74" s="11"/>
      <c r="N74" s="5"/>
      <c r="O74" s="12"/>
      <c r="P74" s="9">
        <f t="shared" si="14"/>
        <v>0</v>
      </c>
      <c r="Q74" s="11"/>
      <c r="R74" s="5"/>
      <c r="S74" s="12"/>
      <c r="T74" s="9">
        <f t="shared" si="15"/>
        <v>0</v>
      </c>
      <c r="U74" s="11"/>
      <c r="V74" s="5"/>
      <c r="W74" s="12"/>
      <c r="X74" s="9">
        <f t="shared" si="16"/>
        <v>0</v>
      </c>
      <c r="Y74" s="9" t="e">
        <f>(#REF!+#REF!+#REF!)</f>
        <v>#REF!</v>
      </c>
      <c r="Z74" s="9">
        <f t="shared" si="17"/>
        <v>0</v>
      </c>
    </row>
    <row r="75" spans="1:26" x14ac:dyDescent="0.3">
      <c r="A75" s="5"/>
      <c r="B75" s="5"/>
      <c r="C75" s="5" t="e">
        <f>VLOOKUP(Table268[[#This Row],[Redni broj natjecatelja]],'Popis sudionika'!$A$4:$C$300,2,TRUE)</f>
        <v>#N/A</v>
      </c>
      <c r="D75" s="5" t="e">
        <f>VLOOKUP(Table268[[#This Row],[Redni broj natjecatelja]],'Popis sudionika'!$A$4:$C$300,3,TRUE)</f>
        <v>#N/A</v>
      </c>
      <c r="E75" s="11"/>
      <c r="F75" s="5"/>
      <c r="G75" s="12"/>
      <c r="H75" s="9">
        <f t="shared" si="12"/>
        <v>0</v>
      </c>
      <c r="I75" s="11"/>
      <c r="J75" s="5"/>
      <c r="K75" s="12"/>
      <c r="L75" s="9">
        <f t="shared" si="13"/>
        <v>0</v>
      </c>
      <c r="M75" s="11"/>
      <c r="N75" s="5"/>
      <c r="O75" s="12"/>
      <c r="P75" s="9">
        <f t="shared" si="14"/>
        <v>0</v>
      </c>
      <c r="Q75" s="11"/>
      <c r="R75" s="5"/>
      <c r="S75" s="12"/>
      <c r="T75" s="9">
        <f t="shared" si="15"/>
        <v>0</v>
      </c>
      <c r="U75" s="11"/>
      <c r="V75" s="5"/>
      <c r="W75" s="12"/>
      <c r="X75" s="9">
        <f t="shared" si="16"/>
        <v>0</v>
      </c>
      <c r="Y75" s="9" t="e">
        <f>(#REF!+#REF!+#REF!)</f>
        <v>#REF!</v>
      </c>
      <c r="Z75" s="9">
        <f t="shared" si="17"/>
        <v>0</v>
      </c>
    </row>
    <row r="76" spans="1:26" x14ac:dyDescent="0.3">
      <c r="A76" s="5"/>
      <c r="B76" s="5"/>
      <c r="C76" s="5" t="e">
        <f>VLOOKUP(Table268[[#This Row],[Redni broj natjecatelja]],'Popis sudionika'!$A$4:$C$300,2,TRUE)</f>
        <v>#N/A</v>
      </c>
      <c r="D76" s="5" t="e">
        <f>VLOOKUP(Table268[[#This Row],[Redni broj natjecatelja]],'Popis sudionika'!$A$4:$C$300,3,TRUE)</f>
        <v>#N/A</v>
      </c>
      <c r="E76" s="11"/>
      <c r="F76" s="5"/>
      <c r="G76" s="12"/>
      <c r="H76" s="9">
        <f t="shared" si="12"/>
        <v>0</v>
      </c>
      <c r="I76" s="11"/>
      <c r="J76" s="5"/>
      <c r="K76" s="12"/>
      <c r="L76" s="9">
        <f t="shared" si="13"/>
        <v>0</v>
      </c>
      <c r="M76" s="11"/>
      <c r="N76" s="5"/>
      <c r="O76" s="12"/>
      <c r="P76" s="9">
        <f t="shared" si="14"/>
        <v>0</v>
      </c>
      <c r="Q76" s="11"/>
      <c r="R76" s="5"/>
      <c r="S76" s="12"/>
      <c r="T76" s="9">
        <f t="shared" si="15"/>
        <v>0</v>
      </c>
      <c r="U76" s="11"/>
      <c r="V76" s="5"/>
      <c r="W76" s="12"/>
      <c r="X76" s="9">
        <f t="shared" si="16"/>
        <v>0</v>
      </c>
      <c r="Y76" s="9" t="e">
        <f>(#REF!+#REF!+#REF!)</f>
        <v>#REF!</v>
      </c>
      <c r="Z76" s="9">
        <f t="shared" si="17"/>
        <v>0</v>
      </c>
    </row>
    <row r="77" spans="1:26" x14ac:dyDescent="0.3">
      <c r="A77" s="5"/>
      <c r="B77" s="5"/>
      <c r="C77" s="5" t="e">
        <f>VLOOKUP(Table268[[#This Row],[Redni broj natjecatelja]],'Popis sudionika'!$A$4:$C$300,2,TRUE)</f>
        <v>#N/A</v>
      </c>
      <c r="D77" s="5" t="e">
        <f>VLOOKUP(Table268[[#This Row],[Redni broj natjecatelja]],'Popis sudionika'!$A$4:$C$300,3,TRUE)</f>
        <v>#N/A</v>
      </c>
      <c r="E77" s="11"/>
      <c r="F77" s="5"/>
      <c r="G77" s="12"/>
      <c r="H77" s="9">
        <f t="shared" si="12"/>
        <v>0</v>
      </c>
      <c r="I77" s="11"/>
      <c r="J77" s="5"/>
      <c r="K77" s="12"/>
      <c r="L77" s="9">
        <f t="shared" si="13"/>
        <v>0</v>
      </c>
      <c r="M77" s="11"/>
      <c r="N77" s="5"/>
      <c r="O77" s="12"/>
      <c r="P77" s="9">
        <f t="shared" si="14"/>
        <v>0</v>
      </c>
      <c r="Q77" s="11"/>
      <c r="R77" s="5"/>
      <c r="S77" s="12"/>
      <c r="T77" s="9">
        <f t="shared" si="15"/>
        <v>0</v>
      </c>
      <c r="U77" s="11"/>
      <c r="V77" s="5"/>
      <c r="W77" s="12"/>
      <c r="X77" s="9">
        <f t="shared" si="16"/>
        <v>0</v>
      </c>
      <c r="Y77" s="9" t="e">
        <f>(#REF!+#REF!+#REF!)</f>
        <v>#REF!</v>
      </c>
      <c r="Z77" s="9">
        <f t="shared" si="17"/>
        <v>0</v>
      </c>
    </row>
    <row r="78" spans="1:26" x14ac:dyDescent="0.3">
      <c r="A78" s="5"/>
      <c r="B78" s="5"/>
      <c r="C78" s="5" t="e">
        <f>VLOOKUP(Table268[[#This Row],[Redni broj natjecatelja]],'Popis sudionika'!$A$4:$C$300,2,TRUE)</f>
        <v>#N/A</v>
      </c>
      <c r="D78" s="5" t="e">
        <f>VLOOKUP(Table268[[#This Row],[Redni broj natjecatelja]],'Popis sudionika'!$A$4:$C$300,3,TRUE)</f>
        <v>#N/A</v>
      </c>
      <c r="E78" s="11"/>
      <c r="F78" s="5"/>
      <c r="G78" s="12"/>
      <c r="H78" s="9">
        <f t="shared" si="12"/>
        <v>0</v>
      </c>
      <c r="I78" s="11"/>
      <c r="J78" s="5"/>
      <c r="K78" s="12"/>
      <c r="L78" s="9">
        <f t="shared" si="13"/>
        <v>0</v>
      </c>
      <c r="M78" s="11"/>
      <c r="N78" s="5"/>
      <c r="O78" s="12"/>
      <c r="P78" s="9">
        <f t="shared" si="14"/>
        <v>0</v>
      </c>
      <c r="Q78" s="11"/>
      <c r="R78" s="5"/>
      <c r="S78" s="12"/>
      <c r="T78" s="9">
        <f t="shared" si="15"/>
        <v>0</v>
      </c>
      <c r="U78" s="11"/>
      <c r="V78" s="5"/>
      <c r="W78" s="12"/>
      <c r="X78" s="9">
        <f t="shared" si="16"/>
        <v>0</v>
      </c>
      <c r="Y78" s="9" t="e">
        <f>(#REF!+#REF!+#REF!)</f>
        <v>#REF!</v>
      </c>
      <c r="Z78" s="9">
        <f t="shared" si="17"/>
        <v>0</v>
      </c>
    </row>
    <row r="79" spans="1:26" x14ac:dyDescent="0.3">
      <c r="A79" s="5"/>
      <c r="B79" s="5"/>
      <c r="C79" s="5" t="e">
        <f>VLOOKUP(Table268[[#This Row],[Redni broj natjecatelja]],'Popis sudionika'!$A$4:$C$300,2,TRUE)</f>
        <v>#N/A</v>
      </c>
      <c r="D79" s="5" t="e">
        <f>VLOOKUP(Table268[[#This Row],[Redni broj natjecatelja]],'Popis sudionika'!$A$4:$C$300,3,TRUE)</f>
        <v>#N/A</v>
      </c>
      <c r="E79" s="11"/>
      <c r="F79" s="5"/>
      <c r="G79" s="12"/>
      <c r="H79" s="9">
        <f t="shared" si="12"/>
        <v>0</v>
      </c>
      <c r="I79" s="11"/>
      <c r="J79" s="5"/>
      <c r="K79" s="12"/>
      <c r="L79" s="9">
        <f t="shared" si="13"/>
        <v>0</v>
      </c>
      <c r="M79" s="11"/>
      <c r="N79" s="5"/>
      <c r="O79" s="12"/>
      <c r="P79" s="9">
        <f t="shared" si="14"/>
        <v>0</v>
      </c>
      <c r="Q79" s="11"/>
      <c r="R79" s="5"/>
      <c r="S79" s="12"/>
      <c r="T79" s="9">
        <f t="shared" si="15"/>
        <v>0</v>
      </c>
      <c r="U79" s="11"/>
      <c r="V79" s="5"/>
      <c r="W79" s="12"/>
      <c r="X79" s="9">
        <f t="shared" si="16"/>
        <v>0</v>
      </c>
      <c r="Y79" s="9" t="e">
        <f>(#REF!+#REF!+#REF!)</f>
        <v>#REF!</v>
      </c>
      <c r="Z79" s="9">
        <f t="shared" si="17"/>
        <v>0</v>
      </c>
    </row>
    <row r="80" spans="1:26" x14ac:dyDescent="0.3">
      <c r="A80" s="5"/>
      <c r="B80" s="5"/>
      <c r="C80" s="5" t="e">
        <f>VLOOKUP(Table268[[#This Row],[Redni broj natjecatelja]],'Popis sudionika'!$A$4:$C$300,2,TRUE)</f>
        <v>#N/A</v>
      </c>
      <c r="D80" s="5" t="e">
        <f>VLOOKUP(Table268[[#This Row],[Redni broj natjecatelja]],'Popis sudionika'!$A$4:$C$300,3,TRUE)</f>
        <v>#N/A</v>
      </c>
      <c r="E80" s="11"/>
      <c r="F80" s="5"/>
      <c r="G80" s="12"/>
      <c r="H80" s="9">
        <f t="shared" si="12"/>
        <v>0</v>
      </c>
      <c r="I80" s="11"/>
      <c r="J80" s="5"/>
      <c r="K80" s="12"/>
      <c r="L80" s="9">
        <f t="shared" si="13"/>
        <v>0</v>
      </c>
      <c r="M80" s="11"/>
      <c r="N80" s="5"/>
      <c r="O80" s="12"/>
      <c r="P80" s="9">
        <f t="shared" si="14"/>
        <v>0</v>
      </c>
      <c r="Q80" s="11"/>
      <c r="R80" s="5"/>
      <c r="S80" s="12"/>
      <c r="T80" s="9">
        <f t="shared" si="15"/>
        <v>0</v>
      </c>
      <c r="U80" s="11"/>
      <c r="V80" s="5"/>
      <c r="W80" s="12"/>
      <c r="X80" s="9">
        <f t="shared" si="16"/>
        <v>0</v>
      </c>
      <c r="Y80" s="9" t="e">
        <f>(#REF!+#REF!+#REF!)</f>
        <v>#REF!</v>
      </c>
      <c r="Z80" s="9">
        <f t="shared" si="17"/>
        <v>0</v>
      </c>
    </row>
    <row r="81" spans="1:26" x14ac:dyDescent="0.3">
      <c r="A81" s="5"/>
      <c r="B81" s="5"/>
      <c r="C81" s="5" t="e">
        <f>VLOOKUP(Table268[[#This Row],[Redni broj natjecatelja]],'Popis sudionika'!$A$4:$C$300,2,TRUE)</f>
        <v>#N/A</v>
      </c>
      <c r="D81" s="5" t="e">
        <f>VLOOKUP(Table268[[#This Row],[Redni broj natjecatelja]],'Popis sudionika'!$A$4:$C$300,3,TRUE)</f>
        <v>#N/A</v>
      </c>
      <c r="E81" s="11"/>
      <c r="F81" s="5"/>
      <c r="G81" s="12"/>
      <c r="H81" s="9">
        <f t="shared" si="12"/>
        <v>0</v>
      </c>
      <c r="I81" s="11"/>
      <c r="J81" s="5"/>
      <c r="K81" s="12"/>
      <c r="L81" s="9">
        <f t="shared" si="13"/>
        <v>0</v>
      </c>
      <c r="M81" s="11"/>
      <c r="N81" s="5"/>
      <c r="O81" s="12"/>
      <c r="P81" s="9">
        <f t="shared" si="14"/>
        <v>0</v>
      </c>
      <c r="Q81" s="11"/>
      <c r="R81" s="5"/>
      <c r="S81" s="12"/>
      <c r="T81" s="9">
        <f t="shared" si="15"/>
        <v>0</v>
      </c>
      <c r="U81" s="11"/>
      <c r="V81" s="5"/>
      <c r="W81" s="12"/>
      <c r="X81" s="9">
        <f t="shared" si="16"/>
        <v>0</v>
      </c>
      <c r="Y81" s="9" t="e">
        <f>(#REF!+#REF!+#REF!)</f>
        <v>#REF!</v>
      </c>
      <c r="Z81" s="9">
        <f t="shared" si="17"/>
        <v>0</v>
      </c>
    </row>
    <row r="82" spans="1:26" x14ac:dyDescent="0.3">
      <c r="A82" s="5"/>
      <c r="B82" s="5"/>
      <c r="C82" s="5" t="e">
        <f>VLOOKUP(Table268[[#This Row],[Redni broj natjecatelja]],'Popis sudionika'!$A$4:$C$300,2,TRUE)</f>
        <v>#N/A</v>
      </c>
      <c r="D82" s="5" t="e">
        <f>VLOOKUP(Table268[[#This Row],[Redni broj natjecatelja]],'Popis sudionika'!$A$4:$C$300,3,TRUE)</f>
        <v>#N/A</v>
      </c>
      <c r="E82" s="11"/>
      <c r="F82" s="5"/>
      <c r="G82" s="12"/>
      <c r="H82" s="9">
        <f t="shared" si="12"/>
        <v>0</v>
      </c>
      <c r="I82" s="11"/>
      <c r="J82" s="5"/>
      <c r="K82" s="12"/>
      <c r="L82" s="9">
        <f t="shared" si="13"/>
        <v>0</v>
      </c>
      <c r="M82" s="11"/>
      <c r="N82" s="5"/>
      <c r="O82" s="12"/>
      <c r="P82" s="9">
        <f t="shared" si="14"/>
        <v>0</v>
      </c>
      <c r="Q82" s="11"/>
      <c r="R82" s="5"/>
      <c r="S82" s="12"/>
      <c r="T82" s="9">
        <f t="shared" si="15"/>
        <v>0</v>
      </c>
      <c r="U82" s="11"/>
      <c r="V82" s="5"/>
      <c r="W82" s="12"/>
      <c r="X82" s="9">
        <f t="shared" si="16"/>
        <v>0</v>
      </c>
      <c r="Y82" s="9" t="e">
        <f>(#REF!+#REF!+#REF!)</f>
        <v>#REF!</v>
      </c>
      <c r="Z82" s="9">
        <f t="shared" si="17"/>
        <v>0</v>
      </c>
    </row>
    <row r="83" spans="1:26" x14ac:dyDescent="0.3">
      <c r="A83" s="5"/>
      <c r="B83" s="5"/>
      <c r="C83" s="5" t="e">
        <f>VLOOKUP(Table268[[#This Row],[Redni broj natjecatelja]],'Popis sudionika'!$A$4:$C$300,2,TRUE)</f>
        <v>#N/A</v>
      </c>
      <c r="D83" s="5" t="e">
        <f>VLOOKUP(Table268[[#This Row],[Redni broj natjecatelja]],'Popis sudionika'!$A$4:$C$300,3,TRUE)</f>
        <v>#N/A</v>
      </c>
      <c r="E83" s="11"/>
      <c r="F83" s="5"/>
      <c r="G83" s="12"/>
      <c r="H83" s="9">
        <f t="shared" si="12"/>
        <v>0</v>
      </c>
      <c r="I83" s="11"/>
      <c r="J83" s="5"/>
      <c r="K83" s="12"/>
      <c r="L83" s="9">
        <f t="shared" si="13"/>
        <v>0</v>
      </c>
      <c r="M83" s="11"/>
      <c r="N83" s="5"/>
      <c r="O83" s="12"/>
      <c r="P83" s="9">
        <f t="shared" si="14"/>
        <v>0</v>
      </c>
      <c r="Q83" s="11"/>
      <c r="R83" s="5"/>
      <c r="S83" s="12"/>
      <c r="T83" s="9">
        <f t="shared" si="15"/>
        <v>0</v>
      </c>
      <c r="U83" s="11"/>
      <c r="V83" s="5"/>
      <c r="W83" s="12"/>
      <c r="X83" s="9">
        <f t="shared" si="16"/>
        <v>0</v>
      </c>
      <c r="Y83" s="9" t="e">
        <f>(#REF!+#REF!+#REF!)</f>
        <v>#REF!</v>
      </c>
      <c r="Z83" s="9">
        <f t="shared" si="17"/>
        <v>0</v>
      </c>
    </row>
    <row r="84" spans="1:26" x14ac:dyDescent="0.3">
      <c r="A84" s="5"/>
      <c r="B84" s="5"/>
      <c r="C84" s="5" t="e">
        <f>VLOOKUP(Table268[[#This Row],[Redni broj natjecatelja]],'Popis sudionika'!$A$4:$C$300,2,TRUE)</f>
        <v>#N/A</v>
      </c>
      <c r="D84" s="5" t="e">
        <f>VLOOKUP(Table268[[#This Row],[Redni broj natjecatelja]],'Popis sudionika'!$A$4:$C$300,3,TRUE)</f>
        <v>#N/A</v>
      </c>
      <c r="E84" s="11"/>
      <c r="F84" s="5"/>
      <c r="G84" s="12"/>
      <c r="H84" s="9">
        <f t="shared" si="12"/>
        <v>0</v>
      </c>
      <c r="I84" s="11"/>
      <c r="J84" s="5"/>
      <c r="K84" s="12"/>
      <c r="L84" s="9">
        <f t="shared" si="13"/>
        <v>0</v>
      </c>
      <c r="M84" s="11"/>
      <c r="N84" s="5"/>
      <c r="O84" s="12"/>
      <c r="P84" s="9">
        <f t="shared" si="14"/>
        <v>0</v>
      </c>
      <c r="Q84" s="11"/>
      <c r="R84" s="5"/>
      <c r="S84" s="12"/>
      <c r="T84" s="9">
        <f t="shared" si="15"/>
        <v>0</v>
      </c>
      <c r="U84" s="11"/>
      <c r="V84" s="5"/>
      <c r="W84" s="12"/>
      <c r="X84" s="9">
        <f t="shared" si="16"/>
        <v>0</v>
      </c>
      <c r="Y84" s="9" t="e">
        <f>(#REF!+#REF!+#REF!)</f>
        <v>#REF!</v>
      </c>
      <c r="Z84" s="9">
        <f t="shared" si="17"/>
        <v>0</v>
      </c>
    </row>
    <row r="85" spans="1:26" x14ac:dyDescent="0.3">
      <c r="A85" s="5"/>
      <c r="B85" s="5"/>
      <c r="C85" s="5" t="e">
        <f>VLOOKUP(Table268[[#This Row],[Redni broj natjecatelja]],'Popis sudionika'!$A$4:$C$300,2,TRUE)</f>
        <v>#N/A</v>
      </c>
      <c r="D85" s="5" t="e">
        <f>VLOOKUP(Table268[[#This Row],[Redni broj natjecatelja]],'Popis sudionika'!$A$4:$C$300,3,TRUE)</f>
        <v>#N/A</v>
      </c>
      <c r="E85" s="11"/>
      <c r="F85" s="5"/>
      <c r="G85" s="12"/>
      <c r="H85" s="9">
        <f t="shared" si="12"/>
        <v>0</v>
      </c>
      <c r="I85" s="11"/>
      <c r="J85" s="5"/>
      <c r="K85" s="12"/>
      <c r="L85" s="9">
        <f t="shared" si="13"/>
        <v>0</v>
      </c>
      <c r="M85" s="11"/>
      <c r="N85" s="5"/>
      <c r="O85" s="12"/>
      <c r="P85" s="9">
        <f t="shared" si="14"/>
        <v>0</v>
      </c>
      <c r="Q85" s="11"/>
      <c r="R85" s="5"/>
      <c r="S85" s="12"/>
      <c r="T85" s="9">
        <f t="shared" si="15"/>
        <v>0</v>
      </c>
      <c r="U85" s="11"/>
      <c r="V85" s="5"/>
      <c r="W85" s="12"/>
      <c r="X85" s="9">
        <f t="shared" si="16"/>
        <v>0</v>
      </c>
      <c r="Y85" s="9" t="e">
        <f>(#REF!+#REF!+#REF!)</f>
        <v>#REF!</v>
      </c>
      <c r="Z85" s="9">
        <f t="shared" si="17"/>
        <v>0</v>
      </c>
    </row>
    <row r="86" spans="1:26" x14ac:dyDescent="0.3">
      <c r="A86" s="5"/>
      <c r="B86" s="5"/>
      <c r="C86" s="5" t="e">
        <f>VLOOKUP(Table268[[#This Row],[Redni broj natjecatelja]],'Popis sudionika'!$A$4:$C$300,2,TRUE)</f>
        <v>#N/A</v>
      </c>
      <c r="D86" s="5" t="e">
        <f>VLOOKUP(Table268[[#This Row],[Redni broj natjecatelja]],'Popis sudionika'!$A$4:$C$300,3,TRUE)</f>
        <v>#N/A</v>
      </c>
      <c r="E86" s="11"/>
      <c r="F86" s="5"/>
      <c r="G86" s="12"/>
      <c r="H86" s="9">
        <f t="shared" si="12"/>
        <v>0</v>
      </c>
      <c r="I86" s="11"/>
      <c r="J86" s="5"/>
      <c r="K86" s="12"/>
      <c r="L86" s="9">
        <f t="shared" si="13"/>
        <v>0</v>
      </c>
      <c r="M86" s="11"/>
      <c r="N86" s="5"/>
      <c r="O86" s="12"/>
      <c r="P86" s="9">
        <f t="shared" si="14"/>
        <v>0</v>
      </c>
      <c r="Q86" s="11"/>
      <c r="R86" s="5"/>
      <c r="S86" s="12"/>
      <c r="T86" s="9">
        <f t="shared" si="15"/>
        <v>0</v>
      </c>
      <c r="U86" s="11"/>
      <c r="V86" s="5"/>
      <c r="W86" s="12"/>
      <c r="X86" s="9">
        <f t="shared" si="16"/>
        <v>0</v>
      </c>
      <c r="Y86" s="9" t="e">
        <f>(#REF!+#REF!+#REF!)</f>
        <v>#REF!</v>
      </c>
      <c r="Z86" s="9">
        <f t="shared" si="17"/>
        <v>0</v>
      </c>
    </row>
    <row r="87" spans="1:26" x14ac:dyDescent="0.3">
      <c r="A87" s="5"/>
      <c r="B87" s="5"/>
      <c r="C87" s="5" t="e">
        <f>VLOOKUP(Table268[[#This Row],[Redni broj natjecatelja]],'Popis sudionika'!$A$4:$C$300,2,TRUE)</f>
        <v>#N/A</v>
      </c>
      <c r="D87" s="5" t="e">
        <f>VLOOKUP(Table268[[#This Row],[Redni broj natjecatelja]],'Popis sudionika'!$A$4:$C$300,3,TRUE)</f>
        <v>#N/A</v>
      </c>
      <c r="E87" s="11"/>
      <c r="F87" s="5"/>
      <c r="G87" s="12"/>
      <c r="H87" s="9">
        <f t="shared" si="12"/>
        <v>0</v>
      </c>
      <c r="I87" s="11"/>
      <c r="J87" s="5"/>
      <c r="K87" s="12"/>
      <c r="L87" s="9">
        <f t="shared" si="13"/>
        <v>0</v>
      </c>
      <c r="M87" s="11"/>
      <c r="N87" s="5"/>
      <c r="O87" s="12"/>
      <c r="P87" s="9">
        <f t="shared" si="14"/>
        <v>0</v>
      </c>
      <c r="Q87" s="11"/>
      <c r="R87" s="5"/>
      <c r="S87" s="12"/>
      <c r="T87" s="9">
        <f t="shared" si="15"/>
        <v>0</v>
      </c>
      <c r="U87" s="11"/>
      <c r="V87" s="5"/>
      <c r="W87" s="12"/>
      <c r="X87" s="9">
        <f t="shared" si="16"/>
        <v>0</v>
      </c>
      <c r="Y87" s="9" t="e">
        <f>(#REF!+#REF!+#REF!)</f>
        <v>#REF!</v>
      </c>
      <c r="Z87" s="9">
        <f t="shared" si="17"/>
        <v>0</v>
      </c>
    </row>
    <row r="88" spans="1:26" x14ac:dyDescent="0.3">
      <c r="A88" s="5"/>
      <c r="B88" s="5"/>
      <c r="C88" s="5" t="e">
        <f>VLOOKUP(Table268[[#This Row],[Redni broj natjecatelja]],'Popis sudionika'!$A$4:$C$300,2,TRUE)</f>
        <v>#N/A</v>
      </c>
      <c r="D88" s="5" t="e">
        <f>VLOOKUP(Table268[[#This Row],[Redni broj natjecatelja]],'Popis sudionika'!$A$4:$C$300,3,TRUE)</f>
        <v>#N/A</v>
      </c>
      <c r="E88" s="11"/>
      <c r="F88" s="5"/>
      <c r="G88" s="12"/>
      <c r="H88" s="9">
        <f t="shared" si="12"/>
        <v>0</v>
      </c>
      <c r="I88" s="11"/>
      <c r="J88" s="5"/>
      <c r="K88" s="12"/>
      <c r="L88" s="9">
        <f t="shared" si="13"/>
        <v>0</v>
      </c>
      <c r="M88" s="11"/>
      <c r="N88" s="5"/>
      <c r="O88" s="12"/>
      <c r="P88" s="9">
        <f t="shared" si="14"/>
        <v>0</v>
      </c>
      <c r="Q88" s="11"/>
      <c r="R88" s="5"/>
      <c r="S88" s="12"/>
      <c r="T88" s="9">
        <f t="shared" si="15"/>
        <v>0</v>
      </c>
      <c r="U88" s="11"/>
      <c r="V88" s="5"/>
      <c r="W88" s="12"/>
      <c r="X88" s="9">
        <f t="shared" si="16"/>
        <v>0</v>
      </c>
      <c r="Y88" s="9" t="e">
        <f>(#REF!+#REF!+#REF!)</f>
        <v>#REF!</v>
      </c>
      <c r="Z88" s="9">
        <f t="shared" si="17"/>
        <v>0</v>
      </c>
    </row>
    <row r="89" spans="1:26" x14ac:dyDescent="0.3">
      <c r="A89" s="5"/>
      <c r="B89" s="5"/>
      <c r="C89" s="5" t="e">
        <f>VLOOKUP(Table268[[#This Row],[Redni broj natjecatelja]],'Popis sudionika'!$A$4:$C$300,2,TRUE)</f>
        <v>#N/A</v>
      </c>
      <c r="D89" s="5" t="e">
        <f>VLOOKUP(Table268[[#This Row],[Redni broj natjecatelja]],'Popis sudionika'!$A$4:$C$300,3,TRUE)</f>
        <v>#N/A</v>
      </c>
      <c r="E89" s="11"/>
      <c r="F89" s="5"/>
      <c r="G89" s="12"/>
      <c r="H89" s="9">
        <f t="shared" si="12"/>
        <v>0</v>
      </c>
      <c r="I89" s="11"/>
      <c r="J89" s="5"/>
      <c r="K89" s="12"/>
      <c r="L89" s="9">
        <f t="shared" si="13"/>
        <v>0</v>
      </c>
      <c r="M89" s="11"/>
      <c r="N89" s="5"/>
      <c r="O89" s="12"/>
      <c r="P89" s="9">
        <f t="shared" si="14"/>
        <v>0</v>
      </c>
      <c r="Q89" s="11"/>
      <c r="R89" s="5"/>
      <c r="S89" s="12"/>
      <c r="T89" s="9">
        <f t="shared" si="15"/>
        <v>0</v>
      </c>
      <c r="U89" s="11"/>
      <c r="V89" s="5"/>
      <c r="W89" s="12"/>
      <c r="X89" s="9">
        <f t="shared" si="16"/>
        <v>0</v>
      </c>
      <c r="Y89" s="9" t="e">
        <f>(#REF!+#REF!+#REF!)</f>
        <v>#REF!</v>
      </c>
      <c r="Z89" s="9">
        <f t="shared" si="17"/>
        <v>0</v>
      </c>
    </row>
    <row r="90" spans="1:26" x14ac:dyDescent="0.3">
      <c r="A90" s="5"/>
      <c r="B90" s="5"/>
      <c r="C90" s="5" t="e">
        <f>VLOOKUP(Table268[[#This Row],[Redni broj natjecatelja]],'Popis sudionika'!$A$4:$C$300,2,TRUE)</f>
        <v>#N/A</v>
      </c>
      <c r="D90" s="5" t="e">
        <f>VLOOKUP(Table268[[#This Row],[Redni broj natjecatelja]],'Popis sudionika'!$A$4:$C$300,3,TRUE)</f>
        <v>#N/A</v>
      </c>
      <c r="E90" s="11"/>
      <c r="F90" s="5"/>
      <c r="G90" s="12"/>
      <c r="H90" s="9">
        <f t="shared" si="12"/>
        <v>0</v>
      </c>
      <c r="I90" s="11"/>
      <c r="J90" s="5"/>
      <c r="K90" s="12"/>
      <c r="L90" s="9">
        <f t="shared" si="13"/>
        <v>0</v>
      </c>
      <c r="M90" s="11"/>
      <c r="N90" s="5"/>
      <c r="O90" s="12"/>
      <c r="P90" s="9">
        <f t="shared" si="14"/>
        <v>0</v>
      </c>
      <c r="Q90" s="11"/>
      <c r="R90" s="5"/>
      <c r="S90" s="12"/>
      <c r="T90" s="9">
        <f t="shared" si="15"/>
        <v>0</v>
      </c>
      <c r="U90" s="11"/>
      <c r="V90" s="5"/>
      <c r="W90" s="12"/>
      <c r="X90" s="9">
        <f t="shared" si="16"/>
        <v>0</v>
      </c>
      <c r="Y90" s="9" t="e">
        <f>(#REF!+#REF!+#REF!)</f>
        <v>#REF!</v>
      </c>
      <c r="Z90" s="9">
        <f t="shared" si="17"/>
        <v>0</v>
      </c>
    </row>
    <row r="91" spans="1:26" x14ac:dyDescent="0.3">
      <c r="A91" s="5"/>
      <c r="B91" s="5"/>
      <c r="C91" s="5" t="e">
        <f>VLOOKUP(Table268[[#This Row],[Redni broj natjecatelja]],'Popis sudionika'!$A$4:$C$300,2,TRUE)</f>
        <v>#N/A</v>
      </c>
      <c r="D91" s="5" t="e">
        <f>VLOOKUP(Table268[[#This Row],[Redni broj natjecatelja]],'Popis sudionika'!$A$4:$C$300,3,TRUE)</f>
        <v>#N/A</v>
      </c>
      <c r="E91" s="11"/>
      <c r="F91" s="5"/>
      <c r="G91" s="12"/>
      <c r="H91" s="9">
        <f t="shared" si="12"/>
        <v>0</v>
      </c>
      <c r="I91" s="11"/>
      <c r="J91" s="5"/>
      <c r="K91" s="12"/>
      <c r="L91" s="9">
        <f t="shared" si="13"/>
        <v>0</v>
      </c>
      <c r="M91" s="11"/>
      <c r="N91" s="5"/>
      <c r="O91" s="12"/>
      <c r="P91" s="9">
        <f t="shared" si="14"/>
        <v>0</v>
      </c>
      <c r="Q91" s="11"/>
      <c r="R91" s="5"/>
      <c r="S91" s="12"/>
      <c r="T91" s="9">
        <f t="shared" si="15"/>
        <v>0</v>
      </c>
      <c r="U91" s="11"/>
      <c r="V91" s="5"/>
      <c r="W91" s="12"/>
      <c r="X91" s="9">
        <f t="shared" si="16"/>
        <v>0</v>
      </c>
      <c r="Y91" s="9" t="e">
        <f>(#REF!+#REF!+#REF!)</f>
        <v>#REF!</v>
      </c>
      <c r="Z91" s="9">
        <f t="shared" si="17"/>
        <v>0</v>
      </c>
    </row>
    <row r="92" spans="1:26" x14ac:dyDescent="0.3">
      <c r="A92" s="5"/>
      <c r="B92" s="5"/>
      <c r="C92" s="5" t="e">
        <f>VLOOKUP(Table268[[#This Row],[Redni broj natjecatelja]],'Popis sudionika'!$A$4:$C$300,2,TRUE)</f>
        <v>#N/A</v>
      </c>
      <c r="D92" s="5" t="e">
        <f>VLOOKUP(Table268[[#This Row],[Redni broj natjecatelja]],'Popis sudionika'!$A$4:$C$300,3,TRUE)</f>
        <v>#N/A</v>
      </c>
      <c r="E92" s="11"/>
      <c r="F92" s="5"/>
      <c r="G92" s="12"/>
      <c r="H92" s="9">
        <f t="shared" si="12"/>
        <v>0</v>
      </c>
      <c r="I92" s="11"/>
      <c r="J92" s="5"/>
      <c r="K92" s="12"/>
      <c r="L92" s="9">
        <f t="shared" si="13"/>
        <v>0</v>
      </c>
      <c r="M92" s="11"/>
      <c r="N92" s="5"/>
      <c r="O92" s="12"/>
      <c r="P92" s="9">
        <f t="shared" si="14"/>
        <v>0</v>
      </c>
      <c r="Q92" s="11"/>
      <c r="R92" s="5"/>
      <c r="S92" s="12"/>
      <c r="T92" s="9">
        <f t="shared" si="15"/>
        <v>0</v>
      </c>
      <c r="U92" s="11"/>
      <c r="V92" s="5"/>
      <c r="W92" s="12"/>
      <c r="X92" s="9">
        <f t="shared" si="16"/>
        <v>0</v>
      </c>
      <c r="Y92" s="9" t="e">
        <f>(#REF!+#REF!+#REF!)</f>
        <v>#REF!</v>
      </c>
      <c r="Z92" s="9">
        <f t="shared" si="17"/>
        <v>0</v>
      </c>
    </row>
    <row r="93" spans="1:26" x14ac:dyDescent="0.3">
      <c r="A93" s="5"/>
      <c r="B93" s="5"/>
      <c r="C93" s="5" t="e">
        <f>VLOOKUP(Table268[[#This Row],[Redni broj natjecatelja]],'Popis sudionika'!$A$4:$C$300,2,TRUE)</f>
        <v>#N/A</v>
      </c>
      <c r="D93" s="5" t="e">
        <f>VLOOKUP(Table268[[#This Row],[Redni broj natjecatelja]],'Popis sudionika'!$A$4:$C$300,3,TRUE)</f>
        <v>#N/A</v>
      </c>
      <c r="E93" s="11"/>
      <c r="F93" s="5"/>
      <c r="G93" s="12"/>
      <c r="H93" s="9">
        <f t="shared" si="12"/>
        <v>0</v>
      </c>
      <c r="I93" s="11"/>
      <c r="J93" s="5"/>
      <c r="K93" s="12"/>
      <c r="L93" s="9">
        <f t="shared" si="13"/>
        <v>0</v>
      </c>
      <c r="M93" s="11"/>
      <c r="N93" s="5"/>
      <c r="O93" s="12"/>
      <c r="P93" s="9">
        <f t="shared" si="14"/>
        <v>0</v>
      </c>
      <c r="Q93" s="11"/>
      <c r="R93" s="5"/>
      <c r="S93" s="12"/>
      <c r="T93" s="9">
        <f t="shared" si="15"/>
        <v>0</v>
      </c>
      <c r="U93" s="11"/>
      <c r="V93" s="5"/>
      <c r="W93" s="12"/>
      <c r="X93" s="9">
        <f t="shared" si="16"/>
        <v>0</v>
      </c>
      <c r="Y93" s="9" t="e">
        <f>(#REF!+#REF!+#REF!)</f>
        <v>#REF!</v>
      </c>
      <c r="Z93" s="9">
        <f t="shared" si="17"/>
        <v>0</v>
      </c>
    </row>
    <row r="94" spans="1:26" x14ac:dyDescent="0.3">
      <c r="A94" s="5"/>
      <c r="B94" s="5"/>
      <c r="C94" s="5" t="e">
        <f>VLOOKUP(Table268[[#This Row],[Redni broj natjecatelja]],'Popis sudionika'!$A$4:$C$300,2,TRUE)</f>
        <v>#N/A</v>
      </c>
      <c r="D94" s="5" t="e">
        <f>VLOOKUP(Table268[[#This Row],[Redni broj natjecatelja]],'Popis sudionika'!$A$4:$C$300,3,TRUE)</f>
        <v>#N/A</v>
      </c>
      <c r="E94" s="11"/>
      <c r="F94" s="5"/>
      <c r="G94" s="12"/>
      <c r="H94" s="9">
        <f t="shared" si="12"/>
        <v>0</v>
      </c>
      <c r="I94" s="11"/>
      <c r="J94" s="5"/>
      <c r="K94" s="12"/>
      <c r="L94" s="9">
        <f t="shared" si="13"/>
        <v>0</v>
      </c>
      <c r="M94" s="11"/>
      <c r="N94" s="5"/>
      <c r="O94" s="12"/>
      <c r="P94" s="9">
        <f t="shared" si="14"/>
        <v>0</v>
      </c>
      <c r="Q94" s="11"/>
      <c r="R94" s="5"/>
      <c r="S94" s="12"/>
      <c r="T94" s="9">
        <f t="shared" si="15"/>
        <v>0</v>
      </c>
      <c r="U94" s="11"/>
      <c r="V94" s="5"/>
      <c r="W94" s="12"/>
      <c r="X94" s="9">
        <f t="shared" si="16"/>
        <v>0</v>
      </c>
      <c r="Y94" s="9" t="e">
        <f>(#REF!+#REF!+#REF!)</f>
        <v>#REF!</v>
      </c>
      <c r="Z94" s="9">
        <f t="shared" si="17"/>
        <v>0</v>
      </c>
    </row>
    <row r="95" spans="1:26" x14ac:dyDescent="0.3">
      <c r="A95" s="5"/>
      <c r="B95" s="5"/>
      <c r="C95" s="5" t="e">
        <f>VLOOKUP(Table268[[#This Row],[Redni broj natjecatelja]],'Popis sudionika'!$A$4:$C$300,2,TRUE)</f>
        <v>#N/A</v>
      </c>
      <c r="D95" s="5" t="e">
        <f>VLOOKUP(Table268[[#This Row],[Redni broj natjecatelja]],'Popis sudionika'!$A$4:$C$300,3,TRUE)</f>
        <v>#N/A</v>
      </c>
      <c r="E95" s="11"/>
      <c r="F95" s="5"/>
      <c r="G95" s="12"/>
      <c r="H95" s="9">
        <f t="shared" si="12"/>
        <v>0</v>
      </c>
      <c r="I95" s="11"/>
      <c r="J95" s="5"/>
      <c r="K95" s="12"/>
      <c r="L95" s="9">
        <f t="shared" si="13"/>
        <v>0</v>
      </c>
      <c r="M95" s="11"/>
      <c r="N95" s="5"/>
      <c r="O95" s="12"/>
      <c r="P95" s="9">
        <f t="shared" si="14"/>
        <v>0</v>
      </c>
      <c r="Q95" s="11"/>
      <c r="R95" s="5"/>
      <c r="S95" s="12"/>
      <c r="T95" s="9">
        <f t="shared" si="15"/>
        <v>0</v>
      </c>
      <c r="U95" s="11"/>
      <c r="V95" s="5"/>
      <c r="W95" s="12"/>
      <c r="X95" s="9">
        <f t="shared" si="16"/>
        <v>0</v>
      </c>
      <c r="Y95" s="9" t="e">
        <f>(#REF!+#REF!+#REF!)</f>
        <v>#REF!</v>
      </c>
      <c r="Z95" s="9">
        <f t="shared" si="17"/>
        <v>0</v>
      </c>
    </row>
    <row r="96" spans="1:26" x14ac:dyDescent="0.3">
      <c r="A96" s="5"/>
      <c r="B96" s="5"/>
      <c r="C96" s="5" t="e">
        <f>VLOOKUP(Table268[[#This Row],[Redni broj natjecatelja]],'Popis sudionika'!$A$4:$C$300,2,TRUE)</f>
        <v>#N/A</v>
      </c>
      <c r="D96" s="5" t="e">
        <f>VLOOKUP(Table268[[#This Row],[Redni broj natjecatelja]],'Popis sudionika'!$A$4:$C$300,3,TRUE)</f>
        <v>#N/A</v>
      </c>
      <c r="E96" s="11"/>
      <c r="F96" s="5"/>
      <c r="G96" s="12"/>
      <c r="H96" s="9">
        <f t="shared" si="12"/>
        <v>0</v>
      </c>
      <c r="I96" s="11"/>
      <c r="J96" s="5"/>
      <c r="K96" s="12"/>
      <c r="L96" s="9">
        <f t="shared" si="13"/>
        <v>0</v>
      </c>
      <c r="M96" s="11"/>
      <c r="N96" s="5"/>
      <c r="O96" s="12"/>
      <c r="P96" s="9">
        <f t="shared" si="14"/>
        <v>0</v>
      </c>
      <c r="Q96" s="11"/>
      <c r="R96" s="5"/>
      <c r="S96" s="12"/>
      <c r="T96" s="9">
        <f t="shared" si="15"/>
        <v>0</v>
      </c>
      <c r="U96" s="11"/>
      <c r="V96" s="5"/>
      <c r="W96" s="12"/>
      <c r="X96" s="9">
        <f t="shared" si="16"/>
        <v>0</v>
      </c>
      <c r="Y96" s="9" t="e">
        <f>(#REF!+#REF!+#REF!)</f>
        <v>#REF!</v>
      </c>
      <c r="Z96" s="9">
        <f t="shared" si="17"/>
        <v>0</v>
      </c>
    </row>
    <row r="97" spans="1:26" x14ac:dyDescent="0.3">
      <c r="A97" s="5"/>
      <c r="B97" s="5"/>
      <c r="C97" s="5" t="e">
        <f>VLOOKUP(Table268[[#This Row],[Redni broj natjecatelja]],'Popis sudionika'!$A$4:$C$300,2,TRUE)</f>
        <v>#N/A</v>
      </c>
      <c r="D97" s="5" t="e">
        <f>VLOOKUP(Table268[[#This Row],[Redni broj natjecatelja]],'Popis sudionika'!$A$4:$C$300,3,TRUE)</f>
        <v>#N/A</v>
      </c>
      <c r="E97" s="11"/>
      <c r="F97" s="5"/>
      <c r="G97" s="12"/>
      <c r="H97" s="9">
        <f t="shared" si="12"/>
        <v>0</v>
      </c>
      <c r="I97" s="11"/>
      <c r="J97" s="5"/>
      <c r="K97" s="12"/>
      <c r="L97" s="9">
        <f t="shared" si="13"/>
        <v>0</v>
      </c>
      <c r="M97" s="11"/>
      <c r="N97" s="5"/>
      <c r="O97" s="12"/>
      <c r="P97" s="9">
        <f t="shared" si="14"/>
        <v>0</v>
      </c>
      <c r="Q97" s="11"/>
      <c r="R97" s="5"/>
      <c r="S97" s="12"/>
      <c r="T97" s="9">
        <f t="shared" si="15"/>
        <v>0</v>
      </c>
      <c r="U97" s="11"/>
      <c r="V97" s="5"/>
      <c r="W97" s="12"/>
      <c r="X97" s="9">
        <f t="shared" si="16"/>
        <v>0</v>
      </c>
      <c r="Y97" s="9" t="e">
        <f>(#REF!+#REF!+#REF!)</f>
        <v>#REF!</v>
      </c>
      <c r="Z97" s="9">
        <f t="shared" si="17"/>
        <v>0</v>
      </c>
    </row>
    <row r="98" spans="1:26" x14ac:dyDescent="0.3">
      <c r="A98" s="5"/>
      <c r="B98" s="5"/>
      <c r="C98" s="5" t="e">
        <f>VLOOKUP(Table268[[#This Row],[Redni broj natjecatelja]],'Popis sudionika'!$A$4:$C$300,2,TRUE)</f>
        <v>#N/A</v>
      </c>
      <c r="D98" s="5" t="e">
        <f>VLOOKUP(Table268[[#This Row],[Redni broj natjecatelja]],'Popis sudionika'!$A$4:$C$300,3,TRUE)</f>
        <v>#N/A</v>
      </c>
      <c r="E98" s="11"/>
      <c r="F98" s="5"/>
      <c r="G98" s="12"/>
      <c r="H98" s="9">
        <f t="shared" si="12"/>
        <v>0</v>
      </c>
      <c r="I98" s="11"/>
      <c r="J98" s="5"/>
      <c r="K98" s="12"/>
      <c r="L98" s="9">
        <f t="shared" si="13"/>
        <v>0</v>
      </c>
      <c r="M98" s="11"/>
      <c r="N98" s="5"/>
      <c r="O98" s="12"/>
      <c r="P98" s="9">
        <f t="shared" si="14"/>
        <v>0</v>
      </c>
      <c r="Q98" s="11"/>
      <c r="R98" s="5"/>
      <c r="S98" s="12"/>
      <c r="T98" s="9">
        <f t="shared" si="15"/>
        <v>0</v>
      </c>
      <c r="U98" s="11"/>
      <c r="V98" s="5"/>
      <c r="W98" s="12"/>
      <c r="X98" s="9">
        <f t="shared" si="16"/>
        <v>0</v>
      </c>
      <c r="Y98" s="9" t="e">
        <f>(#REF!+#REF!+#REF!)</f>
        <v>#REF!</v>
      </c>
      <c r="Z98" s="9">
        <f t="shared" si="17"/>
        <v>0</v>
      </c>
    </row>
    <row r="99" spans="1:26" x14ac:dyDescent="0.3">
      <c r="A99" s="5"/>
      <c r="B99" s="5"/>
      <c r="C99" s="5" t="e">
        <f>VLOOKUP(Table268[[#This Row],[Redni broj natjecatelja]],'Popis sudionika'!$A$4:$C$300,2,TRUE)</f>
        <v>#N/A</v>
      </c>
      <c r="D99" s="5" t="e">
        <f>VLOOKUP(Table268[[#This Row],[Redni broj natjecatelja]],'Popis sudionika'!$A$4:$C$300,3,TRUE)</f>
        <v>#N/A</v>
      </c>
      <c r="E99" s="11"/>
      <c r="F99" s="5"/>
      <c r="G99" s="12"/>
      <c r="H99" s="9">
        <f t="shared" si="12"/>
        <v>0</v>
      </c>
      <c r="I99" s="11"/>
      <c r="J99" s="5"/>
      <c r="K99" s="12"/>
      <c r="L99" s="9">
        <f t="shared" si="13"/>
        <v>0</v>
      </c>
      <c r="M99" s="11"/>
      <c r="N99" s="5"/>
      <c r="O99" s="12"/>
      <c r="P99" s="9">
        <f t="shared" si="14"/>
        <v>0</v>
      </c>
      <c r="Q99" s="11"/>
      <c r="R99" s="5"/>
      <c r="S99" s="12"/>
      <c r="T99" s="9">
        <f t="shared" si="15"/>
        <v>0</v>
      </c>
      <c r="U99" s="11"/>
      <c r="V99" s="5"/>
      <c r="W99" s="12"/>
      <c r="X99" s="9">
        <f t="shared" si="16"/>
        <v>0</v>
      </c>
      <c r="Y99" s="9" t="e">
        <f>(#REF!+#REF!+#REF!)</f>
        <v>#REF!</v>
      </c>
      <c r="Z99" s="9">
        <f t="shared" si="17"/>
        <v>0</v>
      </c>
    </row>
    <row r="100" spans="1:26" x14ac:dyDescent="0.3">
      <c r="A100" s="5"/>
      <c r="B100" s="5"/>
      <c r="C100" s="5" t="e">
        <f>VLOOKUP(Table268[[#This Row],[Redni broj natjecatelja]],'Popis sudionika'!$A$4:$C$300,2,TRUE)</f>
        <v>#N/A</v>
      </c>
      <c r="D100" s="5" t="e">
        <f>VLOOKUP(Table268[[#This Row],[Redni broj natjecatelja]],'Popis sudionika'!$A$4:$C$300,3,TRUE)</f>
        <v>#N/A</v>
      </c>
      <c r="E100" s="11"/>
      <c r="F100" s="5"/>
      <c r="G100" s="12"/>
      <c r="H100" s="9">
        <f t="shared" ref="H100:H131" si="18">(E100+F100+G100)</f>
        <v>0</v>
      </c>
      <c r="I100" s="11"/>
      <c r="J100" s="5"/>
      <c r="K100" s="12"/>
      <c r="L100" s="9">
        <f t="shared" ref="L100:L131" si="19">(I100+J100+K100)</f>
        <v>0</v>
      </c>
      <c r="M100" s="11"/>
      <c r="N100" s="5"/>
      <c r="O100" s="12"/>
      <c r="P100" s="9">
        <f t="shared" ref="P100:P131" si="20">(M100+N100+O100)</f>
        <v>0</v>
      </c>
      <c r="Q100" s="11"/>
      <c r="R100" s="5"/>
      <c r="S100" s="12"/>
      <c r="T100" s="9">
        <f t="shared" ref="T100:T131" si="21">(Q100+R100+S100)</f>
        <v>0</v>
      </c>
      <c r="U100" s="11"/>
      <c r="V100" s="5"/>
      <c r="W100" s="12"/>
      <c r="X100" s="9">
        <f t="shared" ref="X100:X131" si="22">(U100+V100+W100)</f>
        <v>0</v>
      </c>
      <c r="Y100" s="9" t="e">
        <f>(#REF!+#REF!+#REF!)</f>
        <v>#REF!</v>
      </c>
      <c r="Z100" s="9">
        <f t="shared" ref="Z100:Z131" si="23">(H100+L100+P100+T100+X100)/5</f>
        <v>0</v>
      </c>
    </row>
    <row r="101" spans="1:26" x14ac:dyDescent="0.3">
      <c r="A101" s="5"/>
      <c r="B101" s="5"/>
      <c r="C101" s="5" t="e">
        <f>VLOOKUP(Table268[[#This Row],[Redni broj natjecatelja]],'Popis sudionika'!$A$4:$C$300,2,TRUE)</f>
        <v>#N/A</v>
      </c>
      <c r="D101" s="5" t="e">
        <f>VLOOKUP(Table268[[#This Row],[Redni broj natjecatelja]],'Popis sudionika'!$A$4:$C$300,3,TRUE)</f>
        <v>#N/A</v>
      </c>
      <c r="E101" s="11"/>
      <c r="F101" s="5"/>
      <c r="G101" s="12"/>
      <c r="H101" s="9">
        <f t="shared" si="18"/>
        <v>0</v>
      </c>
      <c r="I101" s="11"/>
      <c r="J101" s="5"/>
      <c r="K101" s="12"/>
      <c r="L101" s="9">
        <f t="shared" si="19"/>
        <v>0</v>
      </c>
      <c r="M101" s="11"/>
      <c r="N101" s="5"/>
      <c r="O101" s="12"/>
      <c r="P101" s="9">
        <f t="shared" si="20"/>
        <v>0</v>
      </c>
      <c r="Q101" s="11"/>
      <c r="R101" s="5"/>
      <c r="S101" s="12"/>
      <c r="T101" s="9">
        <f t="shared" si="21"/>
        <v>0</v>
      </c>
      <c r="U101" s="11"/>
      <c r="V101" s="5"/>
      <c r="W101" s="12"/>
      <c r="X101" s="9">
        <f t="shared" si="22"/>
        <v>0</v>
      </c>
      <c r="Y101" s="9" t="e">
        <f>(#REF!+#REF!+#REF!)</f>
        <v>#REF!</v>
      </c>
      <c r="Z101" s="9">
        <f t="shared" si="23"/>
        <v>0</v>
      </c>
    </row>
    <row r="102" spans="1:26" x14ac:dyDescent="0.3">
      <c r="A102" s="5"/>
      <c r="B102" s="5"/>
      <c r="C102" s="5" t="e">
        <f>VLOOKUP(Table268[[#This Row],[Redni broj natjecatelja]],'Popis sudionika'!$A$4:$C$300,2,TRUE)</f>
        <v>#N/A</v>
      </c>
      <c r="D102" s="5" t="e">
        <f>VLOOKUP(Table268[[#This Row],[Redni broj natjecatelja]],'Popis sudionika'!$A$4:$C$300,3,TRUE)</f>
        <v>#N/A</v>
      </c>
      <c r="E102" s="11"/>
      <c r="F102" s="5"/>
      <c r="G102" s="12"/>
      <c r="H102" s="9">
        <f t="shared" si="18"/>
        <v>0</v>
      </c>
      <c r="I102" s="11"/>
      <c r="J102" s="5"/>
      <c r="K102" s="12"/>
      <c r="L102" s="9">
        <f t="shared" si="19"/>
        <v>0</v>
      </c>
      <c r="M102" s="11"/>
      <c r="N102" s="5"/>
      <c r="O102" s="12"/>
      <c r="P102" s="9">
        <f t="shared" si="20"/>
        <v>0</v>
      </c>
      <c r="Q102" s="11"/>
      <c r="R102" s="5"/>
      <c r="S102" s="12"/>
      <c r="T102" s="9">
        <f t="shared" si="21"/>
        <v>0</v>
      </c>
      <c r="U102" s="11"/>
      <c r="V102" s="5"/>
      <c r="W102" s="12"/>
      <c r="X102" s="9">
        <f t="shared" si="22"/>
        <v>0</v>
      </c>
      <c r="Y102" s="9" t="e">
        <f>(#REF!+#REF!+#REF!)</f>
        <v>#REF!</v>
      </c>
      <c r="Z102" s="9">
        <f t="shared" si="23"/>
        <v>0</v>
      </c>
    </row>
    <row r="103" spans="1:26" x14ac:dyDescent="0.3">
      <c r="A103" s="5"/>
      <c r="B103" s="5"/>
      <c r="C103" s="5" t="e">
        <f>VLOOKUP(Table268[[#This Row],[Redni broj natjecatelja]],'Popis sudionika'!$A$4:$C$300,2,TRUE)</f>
        <v>#N/A</v>
      </c>
      <c r="D103" s="5" t="e">
        <f>VLOOKUP(Table268[[#This Row],[Redni broj natjecatelja]],'Popis sudionika'!$A$4:$C$300,3,TRUE)</f>
        <v>#N/A</v>
      </c>
      <c r="E103" s="11"/>
      <c r="F103" s="5"/>
      <c r="G103" s="12"/>
      <c r="H103" s="9">
        <f t="shared" si="18"/>
        <v>0</v>
      </c>
      <c r="I103" s="11"/>
      <c r="J103" s="5"/>
      <c r="K103" s="12"/>
      <c r="L103" s="9">
        <f t="shared" si="19"/>
        <v>0</v>
      </c>
      <c r="M103" s="11"/>
      <c r="N103" s="5"/>
      <c r="O103" s="12"/>
      <c r="P103" s="9">
        <f t="shared" si="20"/>
        <v>0</v>
      </c>
      <c r="Q103" s="11"/>
      <c r="R103" s="5"/>
      <c r="S103" s="12"/>
      <c r="T103" s="9">
        <f t="shared" si="21"/>
        <v>0</v>
      </c>
      <c r="U103" s="11"/>
      <c r="V103" s="5"/>
      <c r="W103" s="12"/>
      <c r="X103" s="9">
        <f t="shared" si="22"/>
        <v>0</v>
      </c>
      <c r="Y103" s="9" t="e">
        <f>(#REF!+#REF!+#REF!)</f>
        <v>#REF!</v>
      </c>
      <c r="Z103" s="9">
        <f t="shared" si="23"/>
        <v>0</v>
      </c>
    </row>
    <row r="104" spans="1:26" x14ac:dyDescent="0.3">
      <c r="A104" s="5"/>
      <c r="B104" s="5"/>
      <c r="C104" s="5" t="e">
        <f>VLOOKUP(Table268[[#This Row],[Redni broj natjecatelja]],'Popis sudionika'!$A$4:$C$300,2,TRUE)</f>
        <v>#N/A</v>
      </c>
      <c r="D104" s="5" t="e">
        <f>VLOOKUP(Table268[[#This Row],[Redni broj natjecatelja]],'Popis sudionika'!$A$4:$C$300,3,TRUE)</f>
        <v>#N/A</v>
      </c>
      <c r="E104" s="11"/>
      <c r="F104" s="5"/>
      <c r="G104" s="12"/>
      <c r="H104" s="9">
        <f t="shared" si="18"/>
        <v>0</v>
      </c>
      <c r="I104" s="11"/>
      <c r="J104" s="5"/>
      <c r="K104" s="12"/>
      <c r="L104" s="9">
        <f t="shared" si="19"/>
        <v>0</v>
      </c>
      <c r="M104" s="11"/>
      <c r="N104" s="5"/>
      <c r="O104" s="12"/>
      <c r="P104" s="9">
        <f t="shared" si="20"/>
        <v>0</v>
      </c>
      <c r="Q104" s="11"/>
      <c r="R104" s="5"/>
      <c r="S104" s="12"/>
      <c r="T104" s="9">
        <f t="shared" si="21"/>
        <v>0</v>
      </c>
      <c r="U104" s="11"/>
      <c r="V104" s="5"/>
      <c r="W104" s="12"/>
      <c r="X104" s="9">
        <f t="shared" si="22"/>
        <v>0</v>
      </c>
      <c r="Y104" s="9" t="e">
        <f>(#REF!+#REF!+#REF!)</f>
        <v>#REF!</v>
      </c>
      <c r="Z104" s="9">
        <f t="shared" si="23"/>
        <v>0</v>
      </c>
    </row>
    <row r="105" spans="1:26" x14ac:dyDescent="0.3">
      <c r="A105" s="5"/>
      <c r="B105" s="5"/>
      <c r="C105" s="5" t="e">
        <f>VLOOKUP(Table268[[#This Row],[Redni broj natjecatelja]],'Popis sudionika'!$A$4:$C$300,2,TRUE)</f>
        <v>#N/A</v>
      </c>
      <c r="D105" s="5" t="e">
        <f>VLOOKUP(Table268[[#This Row],[Redni broj natjecatelja]],'Popis sudionika'!$A$4:$C$300,3,TRUE)</f>
        <v>#N/A</v>
      </c>
      <c r="E105" s="11"/>
      <c r="F105" s="5"/>
      <c r="G105" s="12"/>
      <c r="H105" s="9">
        <f t="shared" si="18"/>
        <v>0</v>
      </c>
      <c r="I105" s="11"/>
      <c r="J105" s="5"/>
      <c r="K105" s="12"/>
      <c r="L105" s="9">
        <f t="shared" si="19"/>
        <v>0</v>
      </c>
      <c r="M105" s="11"/>
      <c r="N105" s="5"/>
      <c r="O105" s="12"/>
      <c r="P105" s="9">
        <f t="shared" si="20"/>
        <v>0</v>
      </c>
      <c r="Q105" s="11"/>
      <c r="R105" s="5"/>
      <c r="S105" s="12"/>
      <c r="T105" s="9">
        <f t="shared" si="21"/>
        <v>0</v>
      </c>
      <c r="U105" s="11"/>
      <c r="V105" s="5"/>
      <c r="W105" s="12"/>
      <c r="X105" s="9">
        <f t="shared" si="22"/>
        <v>0</v>
      </c>
      <c r="Y105" s="9" t="e">
        <f>(#REF!+#REF!+#REF!)</f>
        <v>#REF!</v>
      </c>
      <c r="Z105" s="9">
        <f t="shared" si="23"/>
        <v>0</v>
      </c>
    </row>
    <row r="106" spans="1:26" x14ac:dyDescent="0.3">
      <c r="A106" s="5"/>
      <c r="B106" s="5"/>
      <c r="C106" s="5" t="e">
        <f>VLOOKUP(Table268[[#This Row],[Redni broj natjecatelja]],'Popis sudionika'!$A$4:$C$300,2,TRUE)</f>
        <v>#N/A</v>
      </c>
      <c r="D106" s="5" t="e">
        <f>VLOOKUP(Table268[[#This Row],[Redni broj natjecatelja]],'Popis sudionika'!$A$4:$C$300,3,TRUE)</f>
        <v>#N/A</v>
      </c>
      <c r="E106" s="11"/>
      <c r="F106" s="5"/>
      <c r="G106" s="12"/>
      <c r="H106" s="9">
        <f t="shared" si="18"/>
        <v>0</v>
      </c>
      <c r="I106" s="11"/>
      <c r="J106" s="5"/>
      <c r="K106" s="12"/>
      <c r="L106" s="9">
        <f t="shared" si="19"/>
        <v>0</v>
      </c>
      <c r="M106" s="11"/>
      <c r="N106" s="5"/>
      <c r="O106" s="12"/>
      <c r="P106" s="9">
        <f t="shared" si="20"/>
        <v>0</v>
      </c>
      <c r="Q106" s="11"/>
      <c r="R106" s="5"/>
      <c r="S106" s="12"/>
      <c r="T106" s="9">
        <f t="shared" si="21"/>
        <v>0</v>
      </c>
      <c r="U106" s="11"/>
      <c r="V106" s="5"/>
      <c r="W106" s="12"/>
      <c r="X106" s="9">
        <f t="shared" si="22"/>
        <v>0</v>
      </c>
      <c r="Y106" s="9" t="e">
        <f>(#REF!+#REF!+#REF!)</f>
        <v>#REF!</v>
      </c>
      <c r="Z106" s="9">
        <f t="shared" si="23"/>
        <v>0</v>
      </c>
    </row>
    <row r="107" spans="1:26" x14ac:dyDescent="0.3">
      <c r="A107" s="5"/>
      <c r="B107" s="5"/>
      <c r="C107" s="5" t="e">
        <f>VLOOKUP(Table268[[#This Row],[Redni broj natjecatelja]],'Popis sudionika'!$A$4:$C$300,2,TRUE)</f>
        <v>#N/A</v>
      </c>
      <c r="D107" s="5" t="e">
        <f>VLOOKUP(Table268[[#This Row],[Redni broj natjecatelja]],'Popis sudionika'!$A$4:$C$300,3,TRUE)</f>
        <v>#N/A</v>
      </c>
      <c r="E107" s="11"/>
      <c r="F107" s="5"/>
      <c r="G107" s="12"/>
      <c r="H107" s="9">
        <f t="shared" si="18"/>
        <v>0</v>
      </c>
      <c r="I107" s="11"/>
      <c r="J107" s="5"/>
      <c r="K107" s="12"/>
      <c r="L107" s="9">
        <f t="shared" si="19"/>
        <v>0</v>
      </c>
      <c r="M107" s="11"/>
      <c r="N107" s="5"/>
      <c r="O107" s="12"/>
      <c r="P107" s="9">
        <f t="shared" si="20"/>
        <v>0</v>
      </c>
      <c r="Q107" s="11"/>
      <c r="R107" s="5"/>
      <c r="S107" s="12"/>
      <c r="T107" s="9">
        <f t="shared" si="21"/>
        <v>0</v>
      </c>
      <c r="U107" s="11"/>
      <c r="V107" s="5"/>
      <c r="W107" s="12"/>
      <c r="X107" s="9">
        <f t="shared" si="22"/>
        <v>0</v>
      </c>
      <c r="Y107" s="9" t="e">
        <f>(#REF!+#REF!+#REF!)</f>
        <v>#REF!</v>
      </c>
      <c r="Z107" s="9">
        <f t="shared" si="23"/>
        <v>0</v>
      </c>
    </row>
    <row r="108" spans="1:26" x14ac:dyDescent="0.3">
      <c r="A108" s="5"/>
      <c r="B108" s="5"/>
      <c r="C108" s="5" t="e">
        <f>VLOOKUP(Table268[[#This Row],[Redni broj natjecatelja]],'Popis sudionika'!$A$4:$C$300,2,TRUE)</f>
        <v>#N/A</v>
      </c>
      <c r="D108" s="5" t="e">
        <f>VLOOKUP(Table268[[#This Row],[Redni broj natjecatelja]],'Popis sudionika'!$A$4:$C$300,3,TRUE)</f>
        <v>#N/A</v>
      </c>
      <c r="E108" s="11"/>
      <c r="F108" s="5"/>
      <c r="G108" s="12"/>
      <c r="H108" s="9">
        <f t="shared" si="18"/>
        <v>0</v>
      </c>
      <c r="I108" s="11"/>
      <c r="J108" s="5"/>
      <c r="K108" s="12"/>
      <c r="L108" s="9">
        <f t="shared" si="19"/>
        <v>0</v>
      </c>
      <c r="M108" s="11"/>
      <c r="N108" s="5"/>
      <c r="O108" s="12"/>
      <c r="P108" s="9">
        <f t="shared" si="20"/>
        <v>0</v>
      </c>
      <c r="Q108" s="11"/>
      <c r="R108" s="5"/>
      <c r="S108" s="12"/>
      <c r="T108" s="9">
        <f t="shared" si="21"/>
        <v>0</v>
      </c>
      <c r="U108" s="11"/>
      <c r="V108" s="5"/>
      <c r="W108" s="12"/>
      <c r="X108" s="9">
        <f t="shared" si="22"/>
        <v>0</v>
      </c>
      <c r="Y108" s="9" t="e">
        <f>(#REF!+#REF!+#REF!)</f>
        <v>#REF!</v>
      </c>
      <c r="Z108" s="9">
        <f t="shared" si="23"/>
        <v>0</v>
      </c>
    </row>
    <row r="109" spans="1:26" x14ac:dyDescent="0.3">
      <c r="A109" s="5"/>
      <c r="B109" s="5"/>
      <c r="C109" s="5" t="e">
        <f>VLOOKUP(Table268[[#This Row],[Redni broj natjecatelja]],'Popis sudionika'!$A$4:$C$300,2,TRUE)</f>
        <v>#N/A</v>
      </c>
      <c r="D109" s="5" t="e">
        <f>VLOOKUP(Table268[[#This Row],[Redni broj natjecatelja]],'Popis sudionika'!$A$4:$C$300,3,TRUE)</f>
        <v>#N/A</v>
      </c>
      <c r="E109" s="11"/>
      <c r="F109" s="5"/>
      <c r="G109" s="12"/>
      <c r="H109" s="9">
        <f t="shared" si="18"/>
        <v>0</v>
      </c>
      <c r="I109" s="11"/>
      <c r="J109" s="5"/>
      <c r="K109" s="12"/>
      <c r="L109" s="9">
        <f t="shared" si="19"/>
        <v>0</v>
      </c>
      <c r="M109" s="11"/>
      <c r="N109" s="5"/>
      <c r="O109" s="12"/>
      <c r="P109" s="9">
        <f t="shared" si="20"/>
        <v>0</v>
      </c>
      <c r="Q109" s="11"/>
      <c r="R109" s="5"/>
      <c r="S109" s="12"/>
      <c r="T109" s="9">
        <f t="shared" si="21"/>
        <v>0</v>
      </c>
      <c r="U109" s="11"/>
      <c r="V109" s="5"/>
      <c r="W109" s="12"/>
      <c r="X109" s="9">
        <f t="shared" si="22"/>
        <v>0</v>
      </c>
      <c r="Y109" s="9" t="e">
        <f>(#REF!+#REF!+#REF!)</f>
        <v>#REF!</v>
      </c>
      <c r="Z109" s="9">
        <f t="shared" si="23"/>
        <v>0</v>
      </c>
    </row>
    <row r="110" spans="1:26" x14ac:dyDescent="0.3">
      <c r="A110" s="5"/>
      <c r="B110" s="5"/>
      <c r="C110" s="5" t="e">
        <f>VLOOKUP(Table268[[#This Row],[Redni broj natjecatelja]],'Popis sudionika'!$A$4:$C$300,2,TRUE)</f>
        <v>#N/A</v>
      </c>
      <c r="D110" s="5" t="e">
        <f>VLOOKUP(Table268[[#This Row],[Redni broj natjecatelja]],'Popis sudionika'!$A$4:$C$300,3,TRUE)</f>
        <v>#N/A</v>
      </c>
      <c r="E110" s="11"/>
      <c r="F110" s="5"/>
      <c r="G110" s="12"/>
      <c r="H110" s="9">
        <f t="shared" si="18"/>
        <v>0</v>
      </c>
      <c r="I110" s="11"/>
      <c r="J110" s="5"/>
      <c r="K110" s="12"/>
      <c r="L110" s="9">
        <f t="shared" si="19"/>
        <v>0</v>
      </c>
      <c r="M110" s="11"/>
      <c r="N110" s="5"/>
      <c r="O110" s="12"/>
      <c r="P110" s="9">
        <f t="shared" si="20"/>
        <v>0</v>
      </c>
      <c r="Q110" s="11"/>
      <c r="R110" s="5"/>
      <c r="S110" s="12"/>
      <c r="T110" s="9">
        <f t="shared" si="21"/>
        <v>0</v>
      </c>
      <c r="U110" s="11"/>
      <c r="V110" s="5"/>
      <c r="W110" s="12"/>
      <c r="X110" s="9">
        <f t="shared" si="22"/>
        <v>0</v>
      </c>
      <c r="Y110" s="9" t="e">
        <f>(#REF!+#REF!+#REF!)</f>
        <v>#REF!</v>
      </c>
      <c r="Z110" s="9">
        <f t="shared" si="23"/>
        <v>0</v>
      </c>
    </row>
    <row r="111" spans="1:26" x14ac:dyDescent="0.3">
      <c r="A111" s="5"/>
      <c r="B111" s="5"/>
      <c r="C111" s="5" t="e">
        <f>VLOOKUP(Table268[[#This Row],[Redni broj natjecatelja]],'Popis sudionika'!$A$4:$C$300,2,TRUE)</f>
        <v>#N/A</v>
      </c>
      <c r="D111" s="5" t="e">
        <f>VLOOKUP(Table268[[#This Row],[Redni broj natjecatelja]],'Popis sudionika'!$A$4:$C$300,3,TRUE)</f>
        <v>#N/A</v>
      </c>
      <c r="E111" s="11"/>
      <c r="F111" s="5"/>
      <c r="G111" s="12"/>
      <c r="H111" s="9">
        <f t="shared" si="18"/>
        <v>0</v>
      </c>
      <c r="I111" s="11"/>
      <c r="J111" s="5"/>
      <c r="K111" s="12"/>
      <c r="L111" s="9">
        <f t="shared" si="19"/>
        <v>0</v>
      </c>
      <c r="M111" s="11"/>
      <c r="N111" s="5"/>
      <c r="O111" s="12"/>
      <c r="P111" s="9">
        <f t="shared" si="20"/>
        <v>0</v>
      </c>
      <c r="Q111" s="11"/>
      <c r="R111" s="5"/>
      <c r="S111" s="12"/>
      <c r="T111" s="9">
        <f t="shared" si="21"/>
        <v>0</v>
      </c>
      <c r="U111" s="11"/>
      <c r="V111" s="5"/>
      <c r="W111" s="12"/>
      <c r="X111" s="9">
        <f t="shared" si="22"/>
        <v>0</v>
      </c>
      <c r="Y111" s="9" t="e">
        <f>(#REF!+#REF!+#REF!)</f>
        <v>#REF!</v>
      </c>
      <c r="Z111" s="9">
        <f t="shared" si="23"/>
        <v>0</v>
      </c>
    </row>
    <row r="112" spans="1:26" x14ac:dyDescent="0.3">
      <c r="A112" s="5"/>
      <c r="B112" s="5"/>
      <c r="C112" s="5" t="e">
        <f>VLOOKUP(Table268[[#This Row],[Redni broj natjecatelja]],'Popis sudionika'!$A$4:$C$300,2,TRUE)</f>
        <v>#N/A</v>
      </c>
      <c r="D112" s="5" t="e">
        <f>VLOOKUP(Table268[[#This Row],[Redni broj natjecatelja]],'Popis sudionika'!$A$4:$C$300,3,TRUE)</f>
        <v>#N/A</v>
      </c>
      <c r="E112" s="11"/>
      <c r="F112" s="5"/>
      <c r="G112" s="12"/>
      <c r="H112" s="9">
        <f t="shared" si="18"/>
        <v>0</v>
      </c>
      <c r="I112" s="11"/>
      <c r="J112" s="5"/>
      <c r="K112" s="12"/>
      <c r="L112" s="9">
        <f t="shared" si="19"/>
        <v>0</v>
      </c>
      <c r="M112" s="11"/>
      <c r="N112" s="5"/>
      <c r="O112" s="12"/>
      <c r="P112" s="9">
        <f t="shared" si="20"/>
        <v>0</v>
      </c>
      <c r="Q112" s="11"/>
      <c r="R112" s="5"/>
      <c r="S112" s="12"/>
      <c r="T112" s="9">
        <f t="shared" si="21"/>
        <v>0</v>
      </c>
      <c r="U112" s="11"/>
      <c r="V112" s="5"/>
      <c r="W112" s="12"/>
      <c r="X112" s="9">
        <f t="shared" si="22"/>
        <v>0</v>
      </c>
      <c r="Y112" s="9" t="e">
        <f>(#REF!+#REF!+#REF!)</f>
        <v>#REF!</v>
      </c>
      <c r="Z112" s="9">
        <f t="shared" si="23"/>
        <v>0</v>
      </c>
    </row>
    <row r="113" spans="1:26" x14ac:dyDescent="0.3">
      <c r="A113" s="5"/>
      <c r="B113" s="5"/>
      <c r="C113" s="5" t="e">
        <f>VLOOKUP(Table268[[#This Row],[Redni broj natjecatelja]],'Popis sudionika'!$A$4:$C$300,2,TRUE)</f>
        <v>#N/A</v>
      </c>
      <c r="D113" s="5" t="e">
        <f>VLOOKUP(Table268[[#This Row],[Redni broj natjecatelja]],'Popis sudionika'!$A$4:$C$300,3,TRUE)</f>
        <v>#N/A</v>
      </c>
      <c r="E113" s="11"/>
      <c r="F113" s="5"/>
      <c r="G113" s="12"/>
      <c r="H113" s="9">
        <f t="shared" si="18"/>
        <v>0</v>
      </c>
      <c r="I113" s="11"/>
      <c r="J113" s="5"/>
      <c r="K113" s="12"/>
      <c r="L113" s="9">
        <f t="shared" si="19"/>
        <v>0</v>
      </c>
      <c r="M113" s="11"/>
      <c r="N113" s="5"/>
      <c r="O113" s="12"/>
      <c r="P113" s="9">
        <f t="shared" si="20"/>
        <v>0</v>
      </c>
      <c r="Q113" s="11"/>
      <c r="R113" s="5"/>
      <c r="S113" s="12"/>
      <c r="T113" s="9">
        <f t="shared" si="21"/>
        <v>0</v>
      </c>
      <c r="U113" s="11"/>
      <c r="V113" s="5"/>
      <c r="W113" s="12"/>
      <c r="X113" s="9">
        <f t="shared" si="22"/>
        <v>0</v>
      </c>
      <c r="Y113" s="9" t="e">
        <f>(#REF!+#REF!+#REF!)</f>
        <v>#REF!</v>
      </c>
      <c r="Z113" s="9">
        <f t="shared" si="23"/>
        <v>0</v>
      </c>
    </row>
    <row r="114" spans="1:26" x14ac:dyDescent="0.3">
      <c r="A114" s="5"/>
      <c r="B114" s="5"/>
      <c r="C114" s="5" t="e">
        <f>VLOOKUP(Table268[[#This Row],[Redni broj natjecatelja]],'Popis sudionika'!$A$4:$C$300,2,TRUE)</f>
        <v>#N/A</v>
      </c>
      <c r="D114" s="5" t="e">
        <f>VLOOKUP(Table268[[#This Row],[Redni broj natjecatelja]],'Popis sudionika'!$A$4:$C$300,3,TRUE)</f>
        <v>#N/A</v>
      </c>
      <c r="E114" s="11"/>
      <c r="F114" s="5"/>
      <c r="G114" s="12"/>
      <c r="H114" s="9">
        <f t="shared" si="18"/>
        <v>0</v>
      </c>
      <c r="I114" s="11"/>
      <c r="J114" s="5"/>
      <c r="K114" s="12"/>
      <c r="L114" s="9">
        <f t="shared" si="19"/>
        <v>0</v>
      </c>
      <c r="M114" s="11"/>
      <c r="N114" s="5"/>
      <c r="O114" s="12"/>
      <c r="P114" s="9">
        <f t="shared" si="20"/>
        <v>0</v>
      </c>
      <c r="Q114" s="11"/>
      <c r="R114" s="5"/>
      <c r="S114" s="12"/>
      <c r="T114" s="9">
        <f t="shared" si="21"/>
        <v>0</v>
      </c>
      <c r="U114" s="11"/>
      <c r="V114" s="5"/>
      <c r="W114" s="12"/>
      <c r="X114" s="9">
        <f t="shared" si="22"/>
        <v>0</v>
      </c>
      <c r="Y114" s="9" t="e">
        <f>(#REF!+#REF!+#REF!)</f>
        <v>#REF!</v>
      </c>
      <c r="Z114" s="9">
        <f t="shared" si="23"/>
        <v>0</v>
      </c>
    </row>
    <row r="115" spans="1:26" x14ac:dyDescent="0.3">
      <c r="A115" s="5"/>
      <c r="B115" s="5"/>
      <c r="C115" s="5" t="e">
        <f>VLOOKUP(Table268[[#This Row],[Redni broj natjecatelja]],'Popis sudionika'!$A$4:$C$300,2,TRUE)</f>
        <v>#N/A</v>
      </c>
      <c r="D115" s="5" t="e">
        <f>VLOOKUP(Table268[[#This Row],[Redni broj natjecatelja]],'Popis sudionika'!$A$4:$C$300,3,TRUE)</f>
        <v>#N/A</v>
      </c>
      <c r="E115" s="11"/>
      <c r="F115" s="5"/>
      <c r="G115" s="12"/>
      <c r="H115" s="9">
        <f t="shared" si="18"/>
        <v>0</v>
      </c>
      <c r="I115" s="11"/>
      <c r="J115" s="5"/>
      <c r="K115" s="12"/>
      <c r="L115" s="9">
        <f t="shared" si="19"/>
        <v>0</v>
      </c>
      <c r="M115" s="11"/>
      <c r="N115" s="5"/>
      <c r="O115" s="12"/>
      <c r="P115" s="9">
        <f t="shared" si="20"/>
        <v>0</v>
      </c>
      <c r="Q115" s="11"/>
      <c r="R115" s="5"/>
      <c r="S115" s="12"/>
      <c r="T115" s="9">
        <f t="shared" si="21"/>
        <v>0</v>
      </c>
      <c r="U115" s="11"/>
      <c r="V115" s="5"/>
      <c r="W115" s="12"/>
      <c r="X115" s="9">
        <f t="shared" si="22"/>
        <v>0</v>
      </c>
      <c r="Y115" s="9" t="e">
        <f>(#REF!+#REF!+#REF!)</f>
        <v>#REF!</v>
      </c>
      <c r="Z115" s="9">
        <f t="shared" si="23"/>
        <v>0</v>
      </c>
    </row>
    <row r="116" spans="1:26" x14ac:dyDescent="0.3">
      <c r="A116" s="5"/>
      <c r="B116" s="5"/>
      <c r="C116" s="5" t="e">
        <f>VLOOKUP(Table268[[#This Row],[Redni broj natjecatelja]],'Popis sudionika'!$A$4:$C$300,2,TRUE)</f>
        <v>#N/A</v>
      </c>
      <c r="D116" s="5" t="e">
        <f>VLOOKUP(Table268[[#This Row],[Redni broj natjecatelja]],'Popis sudionika'!$A$4:$C$300,3,TRUE)</f>
        <v>#N/A</v>
      </c>
      <c r="E116" s="11"/>
      <c r="F116" s="5"/>
      <c r="G116" s="12"/>
      <c r="H116" s="9">
        <f t="shared" si="18"/>
        <v>0</v>
      </c>
      <c r="I116" s="11"/>
      <c r="J116" s="5"/>
      <c r="K116" s="12"/>
      <c r="L116" s="9">
        <f t="shared" si="19"/>
        <v>0</v>
      </c>
      <c r="M116" s="11"/>
      <c r="N116" s="5"/>
      <c r="O116" s="12"/>
      <c r="P116" s="9">
        <f t="shared" si="20"/>
        <v>0</v>
      </c>
      <c r="Q116" s="11"/>
      <c r="R116" s="5"/>
      <c r="S116" s="12"/>
      <c r="T116" s="9">
        <f t="shared" si="21"/>
        <v>0</v>
      </c>
      <c r="U116" s="11"/>
      <c r="V116" s="5"/>
      <c r="W116" s="12"/>
      <c r="X116" s="9">
        <f t="shared" si="22"/>
        <v>0</v>
      </c>
      <c r="Y116" s="9" t="e">
        <f>(#REF!+#REF!+#REF!)</f>
        <v>#REF!</v>
      </c>
      <c r="Z116" s="9">
        <f t="shared" si="23"/>
        <v>0</v>
      </c>
    </row>
    <row r="117" spans="1:26" x14ac:dyDescent="0.3">
      <c r="A117" s="5"/>
      <c r="B117" s="5"/>
      <c r="C117" s="5" t="e">
        <f>VLOOKUP(Table268[[#This Row],[Redni broj natjecatelja]],'Popis sudionika'!$A$4:$C$300,2,TRUE)</f>
        <v>#N/A</v>
      </c>
      <c r="D117" s="5" t="e">
        <f>VLOOKUP(Table268[[#This Row],[Redni broj natjecatelja]],'Popis sudionika'!$A$4:$C$300,3,TRUE)</f>
        <v>#N/A</v>
      </c>
      <c r="E117" s="11"/>
      <c r="F117" s="5"/>
      <c r="G117" s="12"/>
      <c r="H117" s="9">
        <f t="shared" si="18"/>
        <v>0</v>
      </c>
      <c r="I117" s="11"/>
      <c r="J117" s="5"/>
      <c r="K117" s="12"/>
      <c r="L117" s="9">
        <f t="shared" si="19"/>
        <v>0</v>
      </c>
      <c r="M117" s="11"/>
      <c r="N117" s="5"/>
      <c r="O117" s="12"/>
      <c r="P117" s="9">
        <f t="shared" si="20"/>
        <v>0</v>
      </c>
      <c r="Q117" s="11"/>
      <c r="R117" s="5"/>
      <c r="S117" s="12"/>
      <c r="T117" s="9">
        <f t="shared" si="21"/>
        <v>0</v>
      </c>
      <c r="U117" s="11"/>
      <c r="V117" s="5"/>
      <c r="W117" s="12"/>
      <c r="X117" s="9">
        <f t="shared" si="22"/>
        <v>0</v>
      </c>
      <c r="Y117" s="9" t="e">
        <f>(#REF!+#REF!+#REF!)</f>
        <v>#REF!</v>
      </c>
      <c r="Z117" s="9">
        <f t="shared" si="23"/>
        <v>0</v>
      </c>
    </row>
    <row r="118" spans="1:26" x14ac:dyDescent="0.3">
      <c r="A118" s="5"/>
      <c r="B118" s="5"/>
      <c r="C118" s="5" t="e">
        <f>VLOOKUP(Table268[[#This Row],[Redni broj natjecatelja]],'Popis sudionika'!$A$4:$C$300,2,TRUE)</f>
        <v>#N/A</v>
      </c>
      <c r="D118" s="5" t="e">
        <f>VLOOKUP(Table268[[#This Row],[Redni broj natjecatelja]],'Popis sudionika'!$A$4:$C$300,3,TRUE)</f>
        <v>#N/A</v>
      </c>
      <c r="E118" s="11"/>
      <c r="F118" s="5"/>
      <c r="G118" s="12"/>
      <c r="H118" s="9">
        <f t="shared" si="18"/>
        <v>0</v>
      </c>
      <c r="I118" s="11"/>
      <c r="J118" s="5"/>
      <c r="K118" s="12"/>
      <c r="L118" s="9">
        <f t="shared" si="19"/>
        <v>0</v>
      </c>
      <c r="M118" s="11"/>
      <c r="N118" s="5"/>
      <c r="O118" s="12"/>
      <c r="P118" s="9">
        <f t="shared" si="20"/>
        <v>0</v>
      </c>
      <c r="Q118" s="11"/>
      <c r="R118" s="5"/>
      <c r="S118" s="12"/>
      <c r="T118" s="9">
        <f t="shared" si="21"/>
        <v>0</v>
      </c>
      <c r="U118" s="11"/>
      <c r="V118" s="5"/>
      <c r="W118" s="12"/>
      <c r="X118" s="9">
        <f t="shared" si="22"/>
        <v>0</v>
      </c>
      <c r="Y118" s="9" t="e">
        <f>(#REF!+#REF!+#REF!)</f>
        <v>#REF!</v>
      </c>
      <c r="Z118" s="9">
        <f t="shared" si="23"/>
        <v>0</v>
      </c>
    </row>
    <row r="119" spans="1:26" x14ac:dyDescent="0.3">
      <c r="A119" s="5"/>
      <c r="B119" s="5"/>
      <c r="C119" s="5" t="e">
        <f>VLOOKUP(Table268[[#This Row],[Redni broj natjecatelja]],'Popis sudionika'!$A$4:$C$300,2,TRUE)</f>
        <v>#N/A</v>
      </c>
      <c r="D119" s="5" t="e">
        <f>VLOOKUP(Table268[[#This Row],[Redni broj natjecatelja]],'Popis sudionika'!$A$4:$C$300,3,TRUE)</f>
        <v>#N/A</v>
      </c>
      <c r="E119" s="11"/>
      <c r="F119" s="5"/>
      <c r="G119" s="12"/>
      <c r="H119" s="9">
        <f t="shared" si="18"/>
        <v>0</v>
      </c>
      <c r="I119" s="11"/>
      <c r="J119" s="5"/>
      <c r="K119" s="12"/>
      <c r="L119" s="9">
        <f t="shared" si="19"/>
        <v>0</v>
      </c>
      <c r="M119" s="11"/>
      <c r="N119" s="5"/>
      <c r="O119" s="12"/>
      <c r="P119" s="9">
        <f t="shared" si="20"/>
        <v>0</v>
      </c>
      <c r="Q119" s="11"/>
      <c r="R119" s="5"/>
      <c r="S119" s="12"/>
      <c r="T119" s="9">
        <f t="shared" si="21"/>
        <v>0</v>
      </c>
      <c r="U119" s="11"/>
      <c r="V119" s="5"/>
      <c r="W119" s="12"/>
      <c r="X119" s="9">
        <f t="shared" si="22"/>
        <v>0</v>
      </c>
      <c r="Y119" s="9" t="e">
        <f>(#REF!+#REF!+#REF!)</f>
        <v>#REF!</v>
      </c>
      <c r="Z119" s="9">
        <f t="shared" si="23"/>
        <v>0</v>
      </c>
    </row>
    <row r="120" spans="1:26" x14ac:dyDescent="0.3">
      <c r="A120" s="5"/>
      <c r="B120" s="5"/>
      <c r="C120" s="5" t="e">
        <f>VLOOKUP(Table268[[#This Row],[Redni broj natjecatelja]],'Popis sudionika'!$A$4:$C$300,2,TRUE)</f>
        <v>#N/A</v>
      </c>
      <c r="D120" s="5" t="e">
        <f>VLOOKUP(Table268[[#This Row],[Redni broj natjecatelja]],'Popis sudionika'!$A$4:$C$300,3,TRUE)</f>
        <v>#N/A</v>
      </c>
      <c r="E120" s="11"/>
      <c r="F120" s="5"/>
      <c r="G120" s="12"/>
      <c r="H120" s="9">
        <f t="shared" si="18"/>
        <v>0</v>
      </c>
      <c r="I120" s="11"/>
      <c r="J120" s="5"/>
      <c r="K120" s="12"/>
      <c r="L120" s="9">
        <f t="shared" si="19"/>
        <v>0</v>
      </c>
      <c r="M120" s="11"/>
      <c r="N120" s="5"/>
      <c r="O120" s="12"/>
      <c r="P120" s="9">
        <f t="shared" si="20"/>
        <v>0</v>
      </c>
      <c r="Q120" s="11"/>
      <c r="R120" s="5"/>
      <c r="S120" s="12"/>
      <c r="T120" s="9">
        <f t="shared" si="21"/>
        <v>0</v>
      </c>
      <c r="U120" s="11"/>
      <c r="V120" s="5"/>
      <c r="W120" s="12"/>
      <c r="X120" s="9">
        <f t="shared" si="22"/>
        <v>0</v>
      </c>
      <c r="Y120" s="9" t="e">
        <f>(#REF!+#REF!+#REF!)</f>
        <v>#REF!</v>
      </c>
      <c r="Z120" s="9">
        <f t="shared" si="23"/>
        <v>0</v>
      </c>
    </row>
    <row r="121" spans="1:26" x14ac:dyDescent="0.3">
      <c r="A121" s="5"/>
      <c r="B121" s="5"/>
      <c r="C121" s="5" t="e">
        <f>VLOOKUP(Table268[[#This Row],[Redni broj natjecatelja]],'Popis sudionika'!$A$4:$C$300,2,TRUE)</f>
        <v>#N/A</v>
      </c>
      <c r="D121" s="5" t="e">
        <f>VLOOKUP(Table268[[#This Row],[Redni broj natjecatelja]],'Popis sudionika'!$A$4:$C$300,3,TRUE)</f>
        <v>#N/A</v>
      </c>
      <c r="E121" s="11"/>
      <c r="F121" s="5"/>
      <c r="G121" s="12"/>
      <c r="H121" s="9">
        <f t="shared" si="18"/>
        <v>0</v>
      </c>
      <c r="I121" s="11"/>
      <c r="J121" s="5"/>
      <c r="K121" s="12"/>
      <c r="L121" s="9">
        <f t="shared" si="19"/>
        <v>0</v>
      </c>
      <c r="M121" s="11"/>
      <c r="N121" s="5"/>
      <c r="O121" s="12"/>
      <c r="P121" s="9">
        <f t="shared" si="20"/>
        <v>0</v>
      </c>
      <c r="Q121" s="11"/>
      <c r="R121" s="5"/>
      <c r="S121" s="12"/>
      <c r="T121" s="9">
        <f t="shared" si="21"/>
        <v>0</v>
      </c>
      <c r="U121" s="11"/>
      <c r="V121" s="5"/>
      <c r="W121" s="12"/>
      <c r="X121" s="9">
        <f t="shared" si="22"/>
        <v>0</v>
      </c>
      <c r="Y121" s="9" t="e">
        <f>(#REF!+#REF!+#REF!)</f>
        <v>#REF!</v>
      </c>
      <c r="Z121" s="9">
        <f t="shared" si="23"/>
        <v>0</v>
      </c>
    </row>
    <row r="122" spans="1:26" x14ac:dyDescent="0.3">
      <c r="A122" s="5"/>
      <c r="B122" s="5"/>
      <c r="C122" s="5" t="e">
        <f>VLOOKUP(Table268[[#This Row],[Redni broj natjecatelja]],'Popis sudionika'!$A$4:$C$300,2,TRUE)</f>
        <v>#N/A</v>
      </c>
      <c r="D122" s="5" t="e">
        <f>VLOOKUP(Table268[[#This Row],[Redni broj natjecatelja]],'Popis sudionika'!$A$4:$C$300,3,TRUE)</f>
        <v>#N/A</v>
      </c>
      <c r="E122" s="11"/>
      <c r="F122" s="5"/>
      <c r="G122" s="12"/>
      <c r="H122" s="9">
        <f t="shared" si="18"/>
        <v>0</v>
      </c>
      <c r="I122" s="11"/>
      <c r="J122" s="5"/>
      <c r="K122" s="12"/>
      <c r="L122" s="9">
        <f t="shared" si="19"/>
        <v>0</v>
      </c>
      <c r="M122" s="11"/>
      <c r="N122" s="5"/>
      <c r="O122" s="12"/>
      <c r="P122" s="9">
        <f t="shared" si="20"/>
        <v>0</v>
      </c>
      <c r="Q122" s="11"/>
      <c r="R122" s="5"/>
      <c r="S122" s="12"/>
      <c r="T122" s="9">
        <f t="shared" si="21"/>
        <v>0</v>
      </c>
      <c r="U122" s="11"/>
      <c r="V122" s="5"/>
      <c r="W122" s="12"/>
      <c r="X122" s="9">
        <f t="shared" si="22"/>
        <v>0</v>
      </c>
      <c r="Y122" s="9" t="e">
        <f>(#REF!+#REF!+#REF!)</f>
        <v>#REF!</v>
      </c>
      <c r="Z122" s="9">
        <f t="shared" si="23"/>
        <v>0</v>
      </c>
    </row>
    <row r="123" spans="1:26" x14ac:dyDescent="0.3">
      <c r="A123" s="5"/>
      <c r="B123" s="5"/>
      <c r="C123" s="5" t="e">
        <f>VLOOKUP(Table268[[#This Row],[Redni broj natjecatelja]],'Popis sudionika'!$A$4:$C$300,2,TRUE)</f>
        <v>#N/A</v>
      </c>
      <c r="D123" s="5" t="e">
        <f>VLOOKUP(Table268[[#This Row],[Redni broj natjecatelja]],'Popis sudionika'!$A$4:$C$300,3,TRUE)</f>
        <v>#N/A</v>
      </c>
      <c r="E123" s="11"/>
      <c r="F123" s="5"/>
      <c r="G123" s="12"/>
      <c r="H123" s="9">
        <f t="shared" si="18"/>
        <v>0</v>
      </c>
      <c r="I123" s="11"/>
      <c r="J123" s="5"/>
      <c r="K123" s="12"/>
      <c r="L123" s="9">
        <f t="shared" si="19"/>
        <v>0</v>
      </c>
      <c r="M123" s="11"/>
      <c r="N123" s="5"/>
      <c r="O123" s="12"/>
      <c r="P123" s="9">
        <f t="shared" si="20"/>
        <v>0</v>
      </c>
      <c r="Q123" s="11"/>
      <c r="R123" s="5"/>
      <c r="S123" s="12"/>
      <c r="T123" s="9">
        <f t="shared" si="21"/>
        <v>0</v>
      </c>
      <c r="U123" s="11"/>
      <c r="V123" s="5"/>
      <c r="W123" s="12"/>
      <c r="X123" s="9">
        <f t="shared" si="22"/>
        <v>0</v>
      </c>
      <c r="Y123" s="9" t="e">
        <f>(#REF!+#REF!+#REF!)</f>
        <v>#REF!</v>
      </c>
      <c r="Z123" s="9">
        <f t="shared" si="23"/>
        <v>0</v>
      </c>
    </row>
    <row r="124" spans="1:26" x14ac:dyDescent="0.3">
      <c r="A124" s="5"/>
      <c r="B124" s="5"/>
      <c r="C124" s="5" t="e">
        <f>VLOOKUP(Table268[[#This Row],[Redni broj natjecatelja]],'Popis sudionika'!$A$4:$C$300,2,TRUE)</f>
        <v>#N/A</v>
      </c>
      <c r="D124" s="5" t="e">
        <f>VLOOKUP(Table268[[#This Row],[Redni broj natjecatelja]],'Popis sudionika'!$A$4:$C$300,3,TRUE)</f>
        <v>#N/A</v>
      </c>
      <c r="E124" s="11"/>
      <c r="F124" s="5"/>
      <c r="G124" s="12"/>
      <c r="H124" s="9">
        <f t="shared" si="18"/>
        <v>0</v>
      </c>
      <c r="I124" s="11"/>
      <c r="J124" s="5"/>
      <c r="K124" s="12"/>
      <c r="L124" s="9">
        <f t="shared" si="19"/>
        <v>0</v>
      </c>
      <c r="M124" s="11"/>
      <c r="N124" s="5"/>
      <c r="O124" s="12"/>
      <c r="P124" s="9">
        <f t="shared" si="20"/>
        <v>0</v>
      </c>
      <c r="Q124" s="11"/>
      <c r="R124" s="5"/>
      <c r="S124" s="12"/>
      <c r="T124" s="9">
        <f t="shared" si="21"/>
        <v>0</v>
      </c>
      <c r="U124" s="11"/>
      <c r="V124" s="5"/>
      <c r="W124" s="12"/>
      <c r="X124" s="9">
        <f t="shared" si="22"/>
        <v>0</v>
      </c>
      <c r="Y124" s="9" t="e">
        <f>(#REF!+#REF!+#REF!)</f>
        <v>#REF!</v>
      </c>
      <c r="Z124" s="9">
        <f t="shared" si="23"/>
        <v>0</v>
      </c>
    </row>
    <row r="125" spans="1:26" x14ac:dyDescent="0.3">
      <c r="A125" s="5"/>
      <c r="B125" s="5"/>
      <c r="C125" s="5" t="e">
        <f>VLOOKUP(Table268[[#This Row],[Redni broj natjecatelja]],'Popis sudionika'!$A$4:$C$300,2,TRUE)</f>
        <v>#N/A</v>
      </c>
      <c r="D125" s="5" t="e">
        <f>VLOOKUP(Table268[[#This Row],[Redni broj natjecatelja]],'Popis sudionika'!$A$4:$C$300,3,TRUE)</f>
        <v>#N/A</v>
      </c>
      <c r="E125" s="11"/>
      <c r="F125" s="5"/>
      <c r="G125" s="12"/>
      <c r="H125" s="9">
        <f t="shared" si="18"/>
        <v>0</v>
      </c>
      <c r="I125" s="11"/>
      <c r="J125" s="5"/>
      <c r="K125" s="12"/>
      <c r="L125" s="9">
        <f t="shared" si="19"/>
        <v>0</v>
      </c>
      <c r="M125" s="11"/>
      <c r="N125" s="5"/>
      <c r="O125" s="12"/>
      <c r="P125" s="9">
        <f t="shared" si="20"/>
        <v>0</v>
      </c>
      <c r="Q125" s="11"/>
      <c r="R125" s="5"/>
      <c r="S125" s="12"/>
      <c r="T125" s="9">
        <f t="shared" si="21"/>
        <v>0</v>
      </c>
      <c r="U125" s="11"/>
      <c r="V125" s="5"/>
      <c r="W125" s="12"/>
      <c r="X125" s="9">
        <f t="shared" si="22"/>
        <v>0</v>
      </c>
      <c r="Y125" s="9" t="e">
        <f>(#REF!+#REF!+#REF!)</f>
        <v>#REF!</v>
      </c>
      <c r="Z125" s="9">
        <f t="shared" si="23"/>
        <v>0</v>
      </c>
    </row>
    <row r="126" spans="1:26" x14ac:dyDescent="0.3">
      <c r="A126" s="5"/>
      <c r="B126" s="5"/>
      <c r="C126" s="5" t="e">
        <f>VLOOKUP(Table268[[#This Row],[Redni broj natjecatelja]],'Popis sudionika'!$A$4:$C$300,2,TRUE)</f>
        <v>#N/A</v>
      </c>
      <c r="D126" s="5" t="e">
        <f>VLOOKUP(Table268[[#This Row],[Redni broj natjecatelja]],'Popis sudionika'!$A$4:$C$300,3,TRUE)</f>
        <v>#N/A</v>
      </c>
      <c r="E126" s="11"/>
      <c r="F126" s="5"/>
      <c r="G126" s="12"/>
      <c r="H126" s="9">
        <f t="shared" si="18"/>
        <v>0</v>
      </c>
      <c r="I126" s="11"/>
      <c r="J126" s="5"/>
      <c r="K126" s="12"/>
      <c r="L126" s="9">
        <f t="shared" si="19"/>
        <v>0</v>
      </c>
      <c r="M126" s="11"/>
      <c r="N126" s="5"/>
      <c r="O126" s="12"/>
      <c r="P126" s="9">
        <f t="shared" si="20"/>
        <v>0</v>
      </c>
      <c r="Q126" s="11"/>
      <c r="R126" s="5"/>
      <c r="S126" s="12"/>
      <c r="T126" s="9">
        <f t="shared" si="21"/>
        <v>0</v>
      </c>
      <c r="U126" s="11"/>
      <c r="V126" s="5"/>
      <c r="W126" s="12"/>
      <c r="X126" s="9">
        <f t="shared" si="22"/>
        <v>0</v>
      </c>
      <c r="Y126" s="9" t="e">
        <f>(#REF!+#REF!+#REF!)</f>
        <v>#REF!</v>
      </c>
      <c r="Z126" s="9">
        <f t="shared" si="23"/>
        <v>0</v>
      </c>
    </row>
    <row r="127" spans="1:26" x14ac:dyDescent="0.3">
      <c r="A127" s="5"/>
      <c r="B127" s="5"/>
      <c r="C127" s="5" t="e">
        <f>VLOOKUP(Table268[[#This Row],[Redni broj natjecatelja]],'Popis sudionika'!$A$4:$C$300,2,TRUE)</f>
        <v>#N/A</v>
      </c>
      <c r="D127" s="5" t="e">
        <f>VLOOKUP(Table268[[#This Row],[Redni broj natjecatelja]],'Popis sudionika'!$A$4:$C$300,3,TRUE)</f>
        <v>#N/A</v>
      </c>
      <c r="E127" s="11"/>
      <c r="F127" s="5"/>
      <c r="G127" s="12"/>
      <c r="H127" s="9">
        <f t="shared" si="18"/>
        <v>0</v>
      </c>
      <c r="I127" s="11"/>
      <c r="J127" s="5"/>
      <c r="K127" s="12"/>
      <c r="L127" s="9">
        <f t="shared" si="19"/>
        <v>0</v>
      </c>
      <c r="M127" s="11"/>
      <c r="N127" s="5"/>
      <c r="O127" s="12"/>
      <c r="P127" s="9">
        <f t="shared" si="20"/>
        <v>0</v>
      </c>
      <c r="Q127" s="11"/>
      <c r="R127" s="5"/>
      <c r="S127" s="12"/>
      <c r="T127" s="9">
        <f t="shared" si="21"/>
        <v>0</v>
      </c>
      <c r="U127" s="11"/>
      <c r="V127" s="5"/>
      <c r="W127" s="12"/>
      <c r="X127" s="9">
        <f t="shared" si="22"/>
        <v>0</v>
      </c>
      <c r="Y127" s="9" t="e">
        <f>(#REF!+#REF!+#REF!)</f>
        <v>#REF!</v>
      </c>
      <c r="Z127" s="9">
        <f t="shared" si="23"/>
        <v>0</v>
      </c>
    </row>
    <row r="128" spans="1:26" x14ac:dyDescent="0.3">
      <c r="A128" s="5"/>
      <c r="B128" s="5"/>
      <c r="C128" s="5" t="e">
        <f>VLOOKUP(Table268[[#This Row],[Redni broj natjecatelja]],'Popis sudionika'!$A$4:$C$300,2,TRUE)</f>
        <v>#N/A</v>
      </c>
      <c r="D128" s="5" t="e">
        <f>VLOOKUP(Table268[[#This Row],[Redni broj natjecatelja]],'Popis sudionika'!$A$4:$C$300,3,TRUE)</f>
        <v>#N/A</v>
      </c>
      <c r="E128" s="11"/>
      <c r="F128" s="5"/>
      <c r="G128" s="12"/>
      <c r="H128" s="9">
        <f t="shared" si="18"/>
        <v>0</v>
      </c>
      <c r="I128" s="11"/>
      <c r="J128" s="5"/>
      <c r="K128" s="12"/>
      <c r="L128" s="9">
        <f t="shared" si="19"/>
        <v>0</v>
      </c>
      <c r="M128" s="11"/>
      <c r="N128" s="5"/>
      <c r="O128" s="12"/>
      <c r="P128" s="9">
        <f t="shared" si="20"/>
        <v>0</v>
      </c>
      <c r="Q128" s="11"/>
      <c r="R128" s="5"/>
      <c r="S128" s="12"/>
      <c r="T128" s="9">
        <f t="shared" si="21"/>
        <v>0</v>
      </c>
      <c r="U128" s="11"/>
      <c r="V128" s="5"/>
      <c r="W128" s="12"/>
      <c r="X128" s="9">
        <f t="shared" si="22"/>
        <v>0</v>
      </c>
      <c r="Y128" s="9" t="e">
        <f>(#REF!+#REF!+#REF!)</f>
        <v>#REF!</v>
      </c>
      <c r="Z128" s="9">
        <f t="shared" si="23"/>
        <v>0</v>
      </c>
    </row>
    <row r="129" spans="1:26" x14ac:dyDescent="0.3">
      <c r="A129" s="5"/>
      <c r="B129" s="5"/>
      <c r="C129" s="5" t="e">
        <f>VLOOKUP(Table268[[#This Row],[Redni broj natjecatelja]],'Popis sudionika'!$A$4:$C$300,2,TRUE)</f>
        <v>#N/A</v>
      </c>
      <c r="D129" s="5" t="e">
        <f>VLOOKUP(Table268[[#This Row],[Redni broj natjecatelja]],'Popis sudionika'!$A$4:$C$300,3,TRUE)</f>
        <v>#N/A</v>
      </c>
      <c r="E129" s="11"/>
      <c r="F129" s="5"/>
      <c r="G129" s="12"/>
      <c r="H129" s="9">
        <f t="shared" si="18"/>
        <v>0</v>
      </c>
      <c r="I129" s="11"/>
      <c r="J129" s="5"/>
      <c r="K129" s="12"/>
      <c r="L129" s="9">
        <f t="shared" si="19"/>
        <v>0</v>
      </c>
      <c r="M129" s="11"/>
      <c r="N129" s="5"/>
      <c r="O129" s="12"/>
      <c r="P129" s="9">
        <f t="shared" si="20"/>
        <v>0</v>
      </c>
      <c r="Q129" s="11"/>
      <c r="R129" s="5"/>
      <c r="S129" s="12"/>
      <c r="T129" s="9">
        <f t="shared" si="21"/>
        <v>0</v>
      </c>
      <c r="U129" s="11"/>
      <c r="V129" s="5"/>
      <c r="W129" s="12"/>
      <c r="X129" s="9">
        <f t="shared" si="22"/>
        <v>0</v>
      </c>
      <c r="Y129" s="9" t="e">
        <f>(#REF!+#REF!+#REF!)</f>
        <v>#REF!</v>
      </c>
      <c r="Z129" s="9">
        <f t="shared" si="23"/>
        <v>0</v>
      </c>
    </row>
    <row r="130" spans="1:26" x14ac:dyDescent="0.3">
      <c r="A130" s="5"/>
      <c r="B130" s="5"/>
      <c r="C130" s="5" t="e">
        <f>VLOOKUP(Table268[[#This Row],[Redni broj natjecatelja]],'Popis sudionika'!$A$4:$C$300,2,TRUE)</f>
        <v>#N/A</v>
      </c>
      <c r="D130" s="5" t="e">
        <f>VLOOKUP(Table268[[#This Row],[Redni broj natjecatelja]],'Popis sudionika'!$A$4:$C$300,3,TRUE)</f>
        <v>#N/A</v>
      </c>
      <c r="E130" s="11"/>
      <c r="F130" s="5"/>
      <c r="G130" s="12"/>
      <c r="H130" s="9">
        <f t="shared" si="18"/>
        <v>0</v>
      </c>
      <c r="I130" s="11"/>
      <c r="J130" s="5"/>
      <c r="K130" s="12"/>
      <c r="L130" s="9">
        <f t="shared" si="19"/>
        <v>0</v>
      </c>
      <c r="M130" s="11"/>
      <c r="N130" s="5"/>
      <c r="O130" s="12"/>
      <c r="P130" s="9">
        <f t="shared" si="20"/>
        <v>0</v>
      </c>
      <c r="Q130" s="11"/>
      <c r="R130" s="5"/>
      <c r="S130" s="12"/>
      <c r="T130" s="9">
        <f t="shared" si="21"/>
        <v>0</v>
      </c>
      <c r="U130" s="11"/>
      <c r="V130" s="5"/>
      <c r="W130" s="12"/>
      <c r="X130" s="9">
        <f t="shared" si="22"/>
        <v>0</v>
      </c>
      <c r="Y130" s="9" t="e">
        <f>(#REF!+#REF!+#REF!)</f>
        <v>#REF!</v>
      </c>
      <c r="Z130" s="9">
        <f t="shared" si="23"/>
        <v>0</v>
      </c>
    </row>
    <row r="131" spans="1:26" x14ac:dyDescent="0.3">
      <c r="A131" s="5"/>
      <c r="B131" s="5"/>
      <c r="C131" s="5" t="e">
        <f>VLOOKUP(Table268[[#This Row],[Redni broj natjecatelja]],'Popis sudionika'!$A$4:$C$300,2,TRUE)</f>
        <v>#N/A</v>
      </c>
      <c r="D131" s="5" t="e">
        <f>VLOOKUP(Table268[[#This Row],[Redni broj natjecatelja]],'Popis sudionika'!$A$4:$C$300,3,TRUE)</f>
        <v>#N/A</v>
      </c>
      <c r="E131" s="11"/>
      <c r="F131" s="5"/>
      <c r="G131" s="12"/>
      <c r="H131" s="9">
        <f t="shared" si="18"/>
        <v>0</v>
      </c>
      <c r="I131" s="11"/>
      <c r="J131" s="5"/>
      <c r="K131" s="12"/>
      <c r="L131" s="9">
        <f t="shared" si="19"/>
        <v>0</v>
      </c>
      <c r="M131" s="11"/>
      <c r="N131" s="5"/>
      <c r="O131" s="12"/>
      <c r="P131" s="9">
        <f t="shared" si="20"/>
        <v>0</v>
      </c>
      <c r="Q131" s="11"/>
      <c r="R131" s="5"/>
      <c r="S131" s="12"/>
      <c r="T131" s="9">
        <f t="shared" si="21"/>
        <v>0</v>
      </c>
      <c r="U131" s="11"/>
      <c r="V131" s="5"/>
      <c r="W131" s="12"/>
      <c r="X131" s="9">
        <f t="shared" si="22"/>
        <v>0</v>
      </c>
      <c r="Y131" s="9" t="e">
        <f>(#REF!+#REF!+#REF!)</f>
        <v>#REF!</v>
      </c>
      <c r="Z131" s="9">
        <f t="shared" si="23"/>
        <v>0</v>
      </c>
    </row>
    <row r="132" spans="1:26" x14ac:dyDescent="0.3">
      <c r="A132" s="5"/>
      <c r="B132" s="5"/>
      <c r="C132" s="5" t="e">
        <f>VLOOKUP(Table268[[#This Row],[Redni broj natjecatelja]],'Popis sudionika'!$A$4:$C$300,2,TRUE)</f>
        <v>#N/A</v>
      </c>
      <c r="D132" s="5" t="e">
        <f>VLOOKUP(Table268[[#This Row],[Redni broj natjecatelja]],'Popis sudionika'!$A$4:$C$300,3,TRUE)</f>
        <v>#N/A</v>
      </c>
      <c r="E132" s="11"/>
      <c r="F132" s="5"/>
      <c r="G132" s="12"/>
      <c r="H132" s="9">
        <f t="shared" ref="H132:H163" si="24">(E132+F132+G132)</f>
        <v>0</v>
      </c>
      <c r="I132" s="11"/>
      <c r="J132" s="5"/>
      <c r="K132" s="12"/>
      <c r="L132" s="9">
        <f t="shared" ref="L132:L163" si="25">(I132+J132+K132)</f>
        <v>0</v>
      </c>
      <c r="M132" s="11"/>
      <c r="N132" s="5"/>
      <c r="O132" s="12"/>
      <c r="P132" s="9">
        <f t="shared" ref="P132:P163" si="26">(M132+N132+O132)</f>
        <v>0</v>
      </c>
      <c r="Q132" s="11"/>
      <c r="R132" s="5"/>
      <c r="S132" s="12"/>
      <c r="T132" s="9">
        <f t="shared" ref="T132:T163" si="27">(Q132+R132+S132)</f>
        <v>0</v>
      </c>
      <c r="U132" s="11"/>
      <c r="V132" s="5"/>
      <c r="W132" s="12"/>
      <c r="X132" s="9">
        <f t="shared" ref="X132:X163" si="28">(U132+V132+W132)</f>
        <v>0</v>
      </c>
      <c r="Y132" s="9" t="e">
        <f>(#REF!+#REF!+#REF!)</f>
        <v>#REF!</v>
      </c>
      <c r="Z132" s="9">
        <f t="shared" ref="Z132:Z163" si="29">(H132+L132+P132+T132+X132)/5</f>
        <v>0</v>
      </c>
    </row>
    <row r="133" spans="1:26" x14ac:dyDescent="0.3">
      <c r="A133" s="5"/>
      <c r="B133" s="5"/>
      <c r="C133" s="5" t="e">
        <f>VLOOKUP(Table268[[#This Row],[Redni broj natjecatelja]],'Popis sudionika'!$A$4:$C$300,2,TRUE)</f>
        <v>#N/A</v>
      </c>
      <c r="D133" s="5" t="e">
        <f>VLOOKUP(Table268[[#This Row],[Redni broj natjecatelja]],'Popis sudionika'!$A$4:$C$300,3,TRUE)</f>
        <v>#N/A</v>
      </c>
      <c r="E133" s="11"/>
      <c r="F133" s="5"/>
      <c r="G133" s="12"/>
      <c r="H133" s="9">
        <f t="shared" si="24"/>
        <v>0</v>
      </c>
      <c r="I133" s="11"/>
      <c r="J133" s="5"/>
      <c r="K133" s="12"/>
      <c r="L133" s="9">
        <f t="shared" si="25"/>
        <v>0</v>
      </c>
      <c r="M133" s="11"/>
      <c r="N133" s="5"/>
      <c r="O133" s="12"/>
      <c r="P133" s="9">
        <f t="shared" si="26"/>
        <v>0</v>
      </c>
      <c r="Q133" s="11"/>
      <c r="R133" s="5"/>
      <c r="S133" s="12"/>
      <c r="T133" s="9">
        <f t="shared" si="27"/>
        <v>0</v>
      </c>
      <c r="U133" s="11"/>
      <c r="V133" s="5"/>
      <c r="W133" s="12"/>
      <c r="X133" s="9">
        <f t="shared" si="28"/>
        <v>0</v>
      </c>
      <c r="Y133" s="9" t="e">
        <f>(#REF!+#REF!+#REF!)</f>
        <v>#REF!</v>
      </c>
      <c r="Z133" s="9">
        <f t="shared" si="29"/>
        <v>0</v>
      </c>
    </row>
    <row r="134" spans="1:26" x14ac:dyDescent="0.3">
      <c r="A134" s="5"/>
      <c r="B134" s="5"/>
      <c r="C134" s="5" t="e">
        <f>VLOOKUP(Table268[[#This Row],[Redni broj natjecatelja]],'Popis sudionika'!$A$4:$C$300,2,TRUE)</f>
        <v>#N/A</v>
      </c>
      <c r="D134" s="5" t="e">
        <f>VLOOKUP(Table268[[#This Row],[Redni broj natjecatelja]],'Popis sudionika'!$A$4:$C$300,3,TRUE)</f>
        <v>#N/A</v>
      </c>
      <c r="E134" s="11"/>
      <c r="F134" s="5"/>
      <c r="G134" s="12"/>
      <c r="H134" s="9">
        <f t="shared" si="24"/>
        <v>0</v>
      </c>
      <c r="I134" s="11"/>
      <c r="J134" s="5"/>
      <c r="K134" s="12"/>
      <c r="L134" s="9">
        <f t="shared" si="25"/>
        <v>0</v>
      </c>
      <c r="M134" s="11"/>
      <c r="N134" s="5"/>
      <c r="O134" s="12"/>
      <c r="P134" s="9">
        <f t="shared" si="26"/>
        <v>0</v>
      </c>
      <c r="Q134" s="11"/>
      <c r="R134" s="5"/>
      <c r="S134" s="12"/>
      <c r="T134" s="9">
        <f t="shared" si="27"/>
        <v>0</v>
      </c>
      <c r="U134" s="11"/>
      <c r="V134" s="5"/>
      <c r="W134" s="12"/>
      <c r="X134" s="9">
        <f t="shared" si="28"/>
        <v>0</v>
      </c>
      <c r="Y134" s="9" t="e">
        <f>(#REF!+#REF!+#REF!)</f>
        <v>#REF!</v>
      </c>
      <c r="Z134" s="9">
        <f t="shared" si="29"/>
        <v>0</v>
      </c>
    </row>
    <row r="135" spans="1:26" x14ac:dyDescent="0.3">
      <c r="A135" s="5"/>
      <c r="B135" s="5"/>
      <c r="C135" s="5" t="e">
        <f>VLOOKUP(Table268[[#This Row],[Redni broj natjecatelja]],'Popis sudionika'!$A$4:$C$300,2,TRUE)</f>
        <v>#N/A</v>
      </c>
      <c r="D135" s="5" t="e">
        <f>VLOOKUP(Table268[[#This Row],[Redni broj natjecatelja]],'Popis sudionika'!$A$4:$C$300,3,TRUE)</f>
        <v>#N/A</v>
      </c>
      <c r="E135" s="11"/>
      <c r="F135" s="5"/>
      <c r="G135" s="12"/>
      <c r="H135" s="9">
        <f t="shared" si="24"/>
        <v>0</v>
      </c>
      <c r="I135" s="11"/>
      <c r="J135" s="5"/>
      <c r="K135" s="12"/>
      <c r="L135" s="9">
        <f t="shared" si="25"/>
        <v>0</v>
      </c>
      <c r="M135" s="11"/>
      <c r="N135" s="5"/>
      <c r="O135" s="12"/>
      <c r="P135" s="9">
        <f t="shared" si="26"/>
        <v>0</v>
      </c>
      <c r="Q135" s="11"/>
      <c r="R135" s="5"/>
      <c r="S135" s="12"/>
      <c r="T135" s="9">
        <f t="shared" si="27"/>
        <v>0</v>
      </c>
      <c r="U135" s="11"/>
      <c r="V135" s="5"/>
      <c r="W135" s="12"/>
      <c r="X135" s="9">
        <f t="shared" si="28"/>
        <v>0</v>
      </c>
      <c r="Y135" s="9" t="e">
        <f>(#REF!+#REF!+#REF!)</f>
        <v>#REF!</v>
      </c>
      <c r="Z135" s="9">
        <f t="shared" si="29"/>
        <v>0</v>
      </c>
    </row>
    <row r="136" spans="1:26" x14ac:dyDescent="0.3">
      <c r="A136" s="5"/>
      <c r="B136" s="5"/>
      <c r="C136" s="5" t="e">
        <f>VLOOKUP(Table268[[#This Row],[Redni broj natjecatelja]],'Popis sudionika'!$A$4:$C$300,2,TRUE)</f>
        <v>#N/A</v>
      </c>
      <c r="D136" s="5" t="e">
        <f>VLOOKUP(Table268[[#This Row],[Redni broj natjecatelja]],'Popis sudionika'!$A$4:$C$300,3,TRUE)</f>
        <v>#N/A</v>
      </c>
      <c r="E136" s="11"/>
      <c r="F136" s="5"/>
      <c r="G136" s="12"/>
      <c r="H136" s="9">
        <f t="shared" si="24"/>
        <v>0</v>
      </c>
      <c r="I136" s="11"/>
      <c r="J136" s="5"/>
      <c r="K136" s="12"/>
      <c r="L136" s="9">
        <f t="shared" si="25"/>
        <v>0</v>
      </c>
      <c r="M136" s="11"/>
      <c r="N136" s="5"/>
      <c r="O136" s="12"/>
      <c r="P136" s="9">
        <f t="shared" si="26"/>
        <v>0</v>
      </c>
      <c r="Q136" s="11"/>
      <c r="R136" s="5"/>
      <c r="S136" s="12"/>
      <c r="T136" s="9">
        <f t="shared" si="27"/>
        <v>0</v>
      </c>
      <c r="U136" s="11"/>
      <c r="V136" s="5"/>
      <c r="W136" s="12"/>
      <c r="X136" s="9">
        <f t="shared" si="28"/>
        <v>0</v>
      </c>
      <c r="Y136" s="9" t="e">
        <f>(#REF!+#REF!+#REF!)</f>
        <v>#REF!</v>
      </c>
      <c r="Z136" s="9">
        <f t="shared" si="29"/>
        <v>0</v>
      </c>
    </row>
    <row r="137" spans="1:26" x14ac:dyDescent="0.3">
      <c r="A137" s="5"/>
      <c r="B137" s="5"/>
      <c r="C137" s="5" t="e">
        <f>VLOOKUP(Table268[[#This Row],[Redni broj natjecatelja]],'Popis sudionika'!$A$4:$C$300,2,TRUE)</f>
        <v>#N/A</v>
      </c>
      <c r="D137" s="5" t="e">
        <f>VLOOKUP(Table268[[#This Row],[Redni broj natjecatelja]],'Popis sudionika'!$A$4:$C$300,3,TRUE)</f>
        <v>#N/A</v>
      </c>
      <c r="E137" s="11"/>
      <c r="F137" s="5"/>
      <c r="G137" s="12"/>
      <c r="H137" s="9">
        <f t="shared" si="24"/>
        <v>0</v>
      </c>
      <c r="I137" s="11"/>
      <c r="J137" s="5"/>
      <c r="K137" s="12"/>
      <c r="L137" s="9">
        <f t="shared" si="25"/>
        <v>0</v>
      </c>
      <c r="M137" s="11"/>
      <c r="N137" s="5"/>
      <c r="O137" s="12"/>
      <c r="P137" s="9">
        <f t="shared" si="26"/>
        <v>0</v>
      </c>
      <c r="Q137" s="11"/>
      <c r="R137" s="5"/>
      <c r="S137" s="12"/>
      <c r="T137" s="9">
        <f t="shared" si="27"/>
        <v>0</v>
      </c>
      <c r="U137" s="11"/>
      <c r="V137" s="5"/>
      <c r="W137" s="12"/>
      <c r="X137" s="9">
        <f t="shared" si="28"/>
        <v>0</v>
      </c>
      <c r="Y137" s="9" t="e">
        <f>(#REF!+#REF!+#REF!)</f>
        <v>#REF!</v>
      </c>
      <c r="Z137" s="9">
        <f t="shared" si="29"/>
        <v>0</v>
      </c>
    </row>
    <row r="138" spans="1:26" x14ac:dyDescent="0.3">
      <c r="A138" s="5"/>
      <c r="B138" s="5"/>
      <c r="C138" s="5" t="e">
        <f>VLOOKUP(Table268[[#This Row],[Redni broj natjecatelja]],'Popis sudionika'!$A$4:$C$300,2,TRUE)</f>
        <v>#N/A</v>
      </c>
      <c r="D138" s="5" t="e">
        <f>VLOOKUP(Table268[[#This Row],[Redni broj natjecatelja]],'Popis sudionika'!$A$4:$C$300,3,TRUE)</f>
        <v>#N/A</v>
      </c>
      <c r="E138" s="11"/>
      <c r="F138" s="5"/>
      <c r="G138" s="12"/>
      <c r="H138" s="9">
        <f t="shared" si="24"/>
        <v>0</v>
      </c>
      <c r="I138" s="11"/>
      <c r="J138" s="5"/>
      <c r="K138" s="12"/>
      <c r="L138" s="9">
        <f t="shared" si="25"/>
        <v>0</v>
      </c>
      <c r="M138" s="11"/>
      <c r="N138" s="5"/>
      <c r="O138" s="12"/>
      <c r="P138" s="9">
        <f t="shared" si="26"/>
        <v>0</v>
      </c>
      <c r="Q138" s="11"/>
      <c r="R138" s="5"/>
      <c r="S138" s="12"/>
      <c r="T138" s="9">
        <f t="shared" si="27"/>
        <v>0</v>
      </c>
      <c r="U138" s="11"/>
      <c r="V138" s="5"/>
      <c r="W138" s="12"/>
      <c r="X138" s="9">
        <f t="shared" si="28"/>
        <v>0</v>
      </c>
      <c r="Y138" s="9" t="e">
        <f>(#REF!+#REF!+#REF!)</f>
        <v>#REF!</v>
      </c>
      <c r="Z138" s="9">
        <f t="shared" si="29"/>
        <v>0</v>
      </c>
    </row>
    <row r="139" spans="1:26" x14ac:dyDescent="0.3">
      <c r="A139" s="5"/>
      <c r="B139" s="5"/>
      <c r="C139" s="5" t="e">
        <f>VLOOKUP(Table268[[#This Row],[Redni broj natjecatelja]],'Popis sudionika'!$A$4:$C$300,2,TRUE)</f>
        <v>#N/A</v>
      </c>
      <c r="D139" s="5" t="e">
        <f>VLOOKUP(Table268[[#This Row],[Redni broj natjecatelja]],'Popis sudionika'!$A$4:$C$300,3,TRUE)</f>
        <v>#N/A</v>
      </c>
      <c r="E139" s="11"/>
      <c r="F139" s="5"/>
      <c r="G139" s="12"/>
      <c r="H139" s="9">
        <f t="shared" si="24"/>
        <v>0</v>
      </c>
      <c r="I139" s="11"/>
      <c r="J139" s="5"/>
      <c r="K139" s="12"/>
      <c r="L139" s="9">
        <f t="shared" si="25"/>
        <v>0</v>
      </c>
      <c r="M139" s="11"/>
      <c r="N139" s="5"/>
      <c r="O139" s="12"/>
      <c r="P139" s="9">
        <f t="shared" si="26"/>
        <v>0</v>
      </c>
      <c r="Q139" s="11"/>
      <c r="R139" s="5"/>
      <c r="S139" s="12"/>
      <c r="T139" s="9">
        <f t="shared" si="27"/>
        <v>0</v>
      </c>
      <c r="U139" s="11"/>
      <c r="V139" s="5"/>
      <c r="W139" s="12"/>
      <c r="X139" s="9">
        <f t="shared" si="28"/>
        <v>0</v>
      </c>
      <c r="Y139" s="9" t="e">
        <f>(#REF!+#REF!+#REF!)</f>
        <v>#REF!</v>
      </c>
      <c r="Z139" s="9">
        <f t="shared" si="29"/>
        <v>0</v>
      </c>
    </row>
    <row r="140" spans="1:26" x14ac:dyDescent="0.3">
      <c r="A140" s="5"/>
      <c r="B140" s="5"/>
      <c r="C140" s="5" t="e">
        <f>VLOOKUP(Table268[[#This Row],[Redni broj natjecatelja]],'Popis sudionika'!$A$4:$C$300,2,TRUE)</f>
        <v>#N/A</v>
      </c>
      <c r="D140" s="5" t="e">
        <f>VLOOKUP(Table268[[#This Row],[Redni broj natjecatelja]],'Popis sudionika'!$A$4:$C$300,3,TRUE)</f>
        <v>#N/A</v>
      </c>
      <c r="E140" s="11"/>
      <c r="F140" s="5"/>
      <c r="G140" s="12"/>
      <c r="H140" s="9">
        <f t="shared" si="24"/>
        <v>0</v>
      </c>
      <c r="I140" s="11"/>
      <c r="J140" s="5"/>
      <c r="K140" s="12"/>
      <c r="L140" s="9">
        <f t="shared" si="25"/>
        <v>0</v>
      </c>
      <c r="M140" s="11"/>
      <c r="N140" s="5"/>
      <c r="O140" s="12"/>
      <c r="P140" s="9">
        <f t="shared" si="26"/>
        <v>0</v>
      </c>
      <c r="Q140" s="11"/>
      <c r="R140" s="5"/>
      <c r="S140" s="12"/>
      <c r="T140" s="9">
        <f t="shared" si="27"/>
        <v>0</v>
      </c>
      <c r="U140" s="11"/>
      <c r="V140" s="5"/>
      <c r="W140" s="12"/>
      <c r="X140" s="9">
        <f t="shared" si="28"/>
        <v>0</v>
      </c>
      <c r="Y140" s="9" t="e">
        <f>(#REF!+#REF!+#REF!)</f>
        <v>#REF!</v>
      </c>
      <c r="Z140" s="9">
        <f t="shared" si="29"/>
        <v>0</v>
      </c>
    </row>
    <row r="141" spans="1:26" x14ac:dyDescent="0.3">
      <c r="A141" s="5"/>
      <c r="B141" s="5"/>
      <c r="C141" s="5" t="e">
        <f>VLOOKUP(Table268[[#This Row],[Redni broj natjecatelja]],'Popis sudionika'!$A$4:$C$300,2,TRUE)</f>
        <v>#N/A</v>
      </c>
      <c r="D141" s="5" t="e">
        <f>VLOOKUP(Table268[[#This Row],[Redni broj natjecatelja]],'Popis sudionika'!$A$4:$C$300,3,TRUE)</f>
        <v>#N/A</v>
      </c>
      <c r="E141" s="11"/>
      <c r="F141" s="5"/>
      <c r="G141" s="12"/>
      <c r="H141" s="9">
        <f t="shared" si="24"/>
        <v>0</v>
      </c>
      <c r="I141" s="11"/>
      <c r="J141" s="5"/>
      <c r="K141" s="12"/>
      <c r="L141" s="9">
        <f t="shared" si="25"/>
        <v>0</v>
      </c>
      <c r="M141" s="11"/>
      <c r="N141" s="5"/>
      <c r="O141" s="12"/>
      <c r="P141" s="9">
        <f t="shared" si="26"/>
        <v>0</v>
      </c>
      <c r="Q141" s="11"/>
      <c r="R141" s="5"/>
      <c r="S141" s="12"/>
      <c r="T141" s="9">
        <f t="shared" si="27"/>
        <v>0</v>
      </c>
      <c r="U141" s="11"/>
      <c r="V141" s="5"/>
      <c r="W141" s="12"/>
      <c r="X141" s="9">
        <f t="shared" si="28"/>
        <v>0</v>
      </c>
      <c r="Y141" s="9" t="e">
        <f>(#REF!+#REF!+#REF!)</f>
        <v>#REF!</v>
      </c>
      <c r="Z141" s="9">
        <f t="shared" si="29"/>
        <v>0</v>
      </c>
    </row>
    <row r="142" spans="1:26" x14ac:dyDescent="0.3">
      <c r="A142" s="5"/>
      <c r="B142" s="5"/>
      <c r="C142" s="5" t="e">
        <f>VLOOKUP(Table268[[#This Row],[Redni broj natjecatelja]],'Popis sudionika'!$A$4:$C$300,2,TRUE)</f>
        <v>#N/A</v>
      </c>
      <c r="D142" s="5" t="e">
        <f>VLOOKUP(Table268[[#This Row],[Redni broj natjecatelja]],'Popis sudionika'!$A$4:$C$300,3,TRUE)</f>
        <v>#N/A</v>
      </c>
      <c r="E142" s="11"/>
      <c r="F142" s="5"/>
      <c r="G142" s="12"/>
      <c r="H142" s="9">
        <f t="shared" si="24"/>
        <v>0</v>
      </c>
      <c r="I142" s="11"/>
      <c r="J142" s="5"/>
      <c r="K142" s="12"/>
      <c r="L142" s="9">
        <f t="shared" si="25"/>
        <v>0</v>
      </c>
      <c r="M142" s="11"/>
      <c r="N142" s="5"/>
      <c r="O142" s="12"/>
      <c r="P142" s="9">
        <f t="shared" si="26"/>
        <v>0</v>
      </c>
      <c r="Q142" s="11"/>
      <c r="R142" s="5"/>
      <c r="S142" s="12"/>
      <c r="T142" s="9">
        <f t="shared" si="27"/>
        <v>0</v>
      </c>
      <c r="U142" s="11"/>
      <c r="V142" s="5"/>
      <c r="W142" s="12"/>
      <c r="X142" s="9">
        <f t="shared" si="28"/>
        <v>0</v>
      </c>
      <c r="Y142" s="9" t="e">
        <f>(#REF!+#REF!+#REF!)</f>
        <v>#REF!</v>
      </c>
      <c r="Z142" s="9">
        <f t="shared" si="29"/>
        <v>0</v>
      </c>
    </row>
    <row r="143" spans="1:26" x14ac:dyDescent="0.3">
      <c r="A143" s="5"/>
      <c r="B143" s="5"/>
      <c r="C143" s="5" t="e">
        <f>VLOOKUP(Table268[[#This Row],[Redni broj natjecatelja]],'Popis sudionika'!$A$4:$C$300,2,TRUE)</f>
        <v>#N/A</v>
      </c>
      <c r="D143" s="5" t="e">
        <f>VLOOKUP(Table268[[#This Row],[Redni broj natjecatelja]],'Popis sudionika'!$A$4:$C$300,3,TRUE)</f>
        <v>#N/A</v>
      </c>
      <c r="E143" s="11"/>
      <c r="F143" s="5"/>
      <c r="G143" s="12"/>
      <c r="H143" s="9">
        <f t="shared" si="24"/>
        <v>0</v>
      </c>
      <c r="I143" s="11"/>
      <c r="J143" s="5"/>
      <c r="K143" s="12"/>
      <c r="L143" s="9">
        <f t="shared" si="25"/>
        <v>0</v>
      </c>
      <c r="M143" s="11"/>
      <c r="N143" s="5"/>
      <c r="O143" s="12"/>
      <c r="P143" s="9">
        <f t="shared" si="26"/>
        <v>0</v>
      </c>
      <c r="Q143" s="11"/>
      <c r="R143" s="5"/>
      <c r="S143" s="12"/>
      <c r="T143" s="9">
        <f t="shared" si="27"/>
        <v>0</v>
      </c>
      <c r="U143" s="11"/>
      <c r="V143" s="5"/>
      <c r="W143" s="12"/>
      <c r="X143" s="9">
        <f t="shared" si="28"/>
        <v>0</v>
      </c>
      <c r="Y143" s="9" t="e">
        <f>(#REF!+#REF!+#REF!)</f>
        <v>#REF!</v>
      </c>
      <c r="Z143" s="9">
        <f t="shared" si="29"/>
        <v>0</v>
      </c>
    </row>
    <row r="144" spans="1:26" x14ac:dyDescent="0.3">
      <c r="A144" s="5"/>
      <c r="B144" s="5"/>
      <c r="C144" s="5" t="e">
        <f>VLOOKUP(Table268[[#This Row],[Redni broj natjecatelja]],'Popis sudionika'!$A$4:$C$300,2,TRUE)</f>
        <v>#N/A</v>
      </c>
      <c r="D144" s="5" t="e">
        <f>VLOOKUP(Table268[[#This Row],[Redni broj natjecatelja]],'Popis sudionika'!$A$4:$C$300,3,TRUE)</f>
        <v>#N/A</v>
      </c>
      <c r="E144" s="11"/>
      <c r="F144" s="5"/>
      <c r="G144" s="12"/>
      <c r="H144" s="9">
        <f t="shared" si="24"/>
        <v>0</v>
      </c>
      <c r="I144" s="11"/>
      <c r="J144" s="5"/>
      <c r="K144" s="12"/>
      <c r="L144" s="9">
        <f t="shared" si="25"/>
        <v>0</v>
      </c>
      <c r="M144" s="11"/>
      <c r="N144" s="5"/>
      <c r="O144" s="12"/>
      <c r="P144" s="9">
        <f t="shared" si="26"/>
        <v>0</v>
      </c>
      <c r="Q144" s="11"/>
      <c r="R144" s="5"/>
      <c r="S144" s="12"/>
      <c r="T144" s="9">
        <f t="shared" si="27"/>
        <v>0</v>
      </c>
      <c r="U144" s="11"/>
      <c r="V144" s="5"/>
      <c r="W144" s="12"/>
      <c r="X144" s="9">
        <f t="shared" si="28"/>
        <v>0</v>
      </c>
      <c r="Y144" s="9" t="e">
        <f>(#REF!+#REF!+#REF!)</f>
        <v>#REF!</v>
      </c>
      <c r="Z144" s="9">
        <f t="shared" si="29"/>
        <v>0</v>
      </c>
    </row>
    <row r="145" spans="1:26" x14ac:dyDescent="0.3">
      <c r="A145" s="5"/>
      <c r="B145" s="5"/>
      <c r="C145" s="5" t="e">
        <f>VLOOKUP(Table268[[#This Row],[Redni broj natjecatelja]],'Popis sudionika'!$A$4:$C$300,2,TRUE)</f>
        <v>#N/A</v>
      </c>
      <c r="D145" s="5" t="e">
        <f>VLOOKUP(Table268[[#This Row],[Redni broj natjecatelja]],'Popis sudionika'!$A$4:$C$300,3,TRUE)</f>
        <v>#N/A</v>
      </c>
      <c r="E145" s="11"/>
      <c r="F145" s="5"/>
      <c r="G145" s="12"/>
      <c r="H145" s="9">
        <f t="shared" si="24"/>
        <v>0</v>
      </c>
      <c r="I145" s="11"/>
      <c r="J145" s="5"/>
      <c r="K145" s="12"/>
      <c r="L145" s="9">
        <f t="shared" si="25"/>
        <v>0</v>
      </c>
      <c r="M145" s="11"/>
      <c r="N145" s="5"/>
      <c r="O145" s="12"/>
      <c r="P145" s="9">
        <f t="shared" si="26"/>
        <v>0</v>
      </c>
      <c r="Q145" s="11"/>
      <c r="R145" s="5"/>
      <c r="S145" s="12"/>
      <c r="T145" s="9">
        <f t="shared" si="27"/>
        <v>0</v>
      </c>
      <c r="U145" s="11"/>
      <c r="V145" s="5"/>
      <c r="W145" s="12"/>
      <c r="X145" s="9">
        <f t="shared" si="28"/>
        <v>0</v>
      </c>
      <c r="Y145" s="9" t="e">
        <f>(#REF!+#REF!+#REF!)</f>
        <v>#REF!</v>
      </c>
      <c r="Z145" s="9">
        <f t="shared" si="29"/>
        <v>0</v>
      </c>
    </row>
    <row r="146" spans="1:26" x14ac:dyDescent="0.3">
      <c r="A146" s="5"/>
      <c r="B146" s="5"/>
      <c r="C146" s="5" t="e">
        <f>VLOOKUP(Table268[[#This Row],[Redni broj natjecatelja]],'Popis sudionika'!$A$4:$C$300,2,TRUE)</f>
        <v>#N/A</v>
      </c>
      <c r="D146" s="5" t="e">
        <f>VLOOKUP(Table268[[#This Row],[Redni broj natjecatelja]],'Popis sudionika'!$A$4:$C$300,3,TRUE)</f>
        <v>#N/A</v>
      </c>
      <c r="E146" s="11"/>
      <c r="F146" s="5"/>
      <c r="G146" s="12"/>
      <c r="H146" s="9">
        <f t="shared" si="24"/>
        <v>0</v>
      </c>
      <c r="I146" s="11"/>
      <c r="J146" s="5"/>
      <c r="K146" s="12"/>
      <c r="L146" s="9">
        <f t="shared" si="25"/>
        <v>0</v>
      </c>
      <c r="M146" s="11"/>
      <c r="N146" s="5"/>
      <c r="O146" s="12"/>
      <c r="P146" s="9">
        <f t="shared" si="26"/>
        <v>0</v>
      </c>
      <c r="Q146" s="11"/>
      <c r="R146" s="5"/>
      <c r="S146" s="12"/>
      <c r="T146" s="9">
        <f t="shared" si="27"/>
        <v>0</v>
      </c>
      <c r="U146" s="11"/>
      <c r="V146" s="5"/>
      <c r="W146" s="12"/>
      <c r="X146" s="9">
        <f t="shared" si="28"/>
        <v>0</v>
      </c>
      <c r="Y146" s="9" t="e">
        <f>(#REF!+#REF!+#REF!)</f>
        <v>#REF!</v>
      </c>
      <c r="Z146" s="9">
        <f t="shared" si="29"/>
        <v>0</v>
      </c>
    </row>
    <row r="147" spans="1:26" x14ac:dyDescent="0.3">
      <c r="A147" s="5"/>
      <c r="B147" s="5"/>
      <c r="C147" s="5" t="e">
        <f>VLOOKUP(Table268[[#This Row],[Redni broj natjecatelja]],'Popis sudionika'!$A$4:$C$300,2,TRUE)</f>
        <v>#N/A</v>
      </c>
      <c r="D147" s="5" t="e">
        <f>VLOOKUP(Table268[[#This Row],[Redni broj natjecatelja]],'Popis sudionika'!$A$4:$C$300,3,TRUE)</f>
        <v>#N/A</v>
      </c>
      <c r="E147" s="11"/>
      <c r="F147" s="5"/>
      <c r="G147" s="12"/>
      <c r="H147" s="9">
        <f t="shared" si="24"/>
        <v>0</v>
      </c>
      <c r="I147" s="11"/>
      <c r="J147" s="5"/>
      <c r="K147" s="12"/>
      <c r="L147" s="9">
        <f t="shared" si="25"/>
        <v>0</v>
      </c>
      <c r="M147" s="11"/>
      <c r="N147" s="5"/>
      <c r="O147" s="12"/>
      <c r="P147" s="9">
        <f t="shared" si="26"/>
        <v>0</v>
      </c>
      <c r="Q147" s="11"/>
      <c r="R147" s="5"/>
      <c r="S147" s="12"/>
      <c r="T147" s="9">
        <f t="shared" si="27"/>
        <v>0</v>
      </c>
      <c r="U147" s="11"/>
      <c r="V147" s="5"/>
      <c r="W147" s="12"/>
      <c r="X147" s="9">
        <f t="shared" si="28"/>
        <v>0</v>
      </c>
      <c r="Y147" s="9" t="e">
        <f>(#REF!+#REF!+#REF!)</f>
        <v>#REF!</v>
      </c>
      <c r="Z147" s="9">
        <f t="shared" si="29"/>
        <v>0</v>
      </c>
    </row>
    <row r="148" spans="1:26" x14ac:dyDescent="0.3">
      <c r="A148" s="5"/>
      <c r="B148" s="5"/>
      <c r="C148" s="5" t="e">
        <f>VLOOKUP(Table268[[#This Row],[Redni broj natjecatelja]],'Popis sudionika'!$A$4:$C$300,2,TRUE)</f>
        <v>#N/A</v>
      </c>
      <c r="D148" s="5" t="e">
        <f>VLOOKUP(Table268[[#This Row],[Redni broj natjecatelja]],'Popis sudionika'!$A$4:$C$300,3,TRUE)</f>
        <v>#N/A</v>
      </c>
      <c r="E148" s="11"/>
      <c r="F148" s="5"/>
      <c r="G148" s="12"/>
      <c r="H148" s="9">
        <f t="shared" si="24"/>
        <v>0</v>
      </c>
      <c r="I148" s="11"/>
      <c r="J148" s="5"/>
      <c r="K148" s="12"/>
      <c r="L148" s="9">
        <f t="shared" si="25"/>
        <v>0</v>
      </c>
      <c r="M148" s="11"/>
      <c r="N148" s="5"/>
      <c r="O148" s="12"/>
      <c r="P148" s="9">
        <f t="shared" si="26"/>
        <v>0</v>
      </c>
      <c r="Q148" s="11"/>
      <c r="R148" s="5"/>
      <c r="S148" s="12"/>
      <c r="T148" s="9">
        <f t="shared" si="27"/>
        <v>0</v>
      </c>
      <c r="U148" s="11"/>
      <c r="V148" s="5"/>
      <c r="W148" s="12"/>
      <c r="X148" s="9">
        <f t="shared" si="28"/>
        <v>0</v>
      </c>
      <c r="Y148" s="9" t="e">
        <f>(#REF!+#REF!+#REF!)</f>
        <v>#REF!</v>
      </c>
      <c r="Z148" s="9">
        <f t="shared" si="29"/>
        <v>0</v>
      </c>
    </row>
    <row r="149" spans="1:26" x14ac:dyDescent="0.3">
      <c r="A149" s="5"/>
      <c r="B149" s="5"/>
      <c r="C149" s="5" t="e">
        <f>VLOOKUP(Table268[[#This Row],[Redni broj natjecatelja]],'Popis sudionika'!$A$4:$C$300,2,TRUE)</f>
        <v>#N/A</v>
      </c>
      <c r="D149" s="5" t="e">
        <f>VLOOKUP(Table268[[#This Row],[Redni broj natjecatelja]],'Popis sudionika'!$A$4:$C$300,3,TRUE)</f>
        <v>#N/A</v>
      </c>
      <c r="E149" s="11"/>
      <c r="F149" s="5"/>
      <c r="G149" s="12"/>
      <c r="H149" s="9">
        <f t="shared" si="24"/>
        <v>0</v>
      </c>
      <c r="I149" s="11"/>
      <c r="J149" s="5"/>
      <c r="K149" s="12"/>
      <c r="L149" s="9">
        <f t="shared" si="25"/>
        <v>0</v>
      </c>
      <c r="M149" s="11"/>
      <c r="N149" s="5"/>
      <c r="O149" s="12"/>
      <c r="P149" s="9">
        <f t="shared" si="26"/>
        <v>0</v>
      </c>
      <c r="Q149" s="11"/>
      <c r="R149" s="5"/>
      <c r="S149" s="12"/>
      <c r="T149" s="9">
        <f t="shared" si="27"/>
        <v>0</v>
      </c>
      <c r="U149" s="11"/>
      <c r="V149" s="5"/>
      <c r="W149" s="12"/>
      <c r="X149" s="9">
        <f t="shared" si="28"/>
        <v>0</v>
      </c>
      <c r="Y149" s="9" t="e">
        <f>(#REF!+#REF!+#REF!)</f>
        <v>#REF!</v>
      </c>
      <c r="Z149" s="9">
        <f t="shared" si="29"/>
        <v>0</v>
      </c>
    </row>
    <row r="150" spans="1:26" x14ac:dyDescent="0.3">
      <c r="A150" s="5"/>
      <c r="B150" s="5"/>
      <c r="C150" s="5" t="e">
        <f>VLOOKUP(Table268[[#This Row],[Redni broj natjecatelja]],'Popis sudionika'!$A$4:$C$300,2,TRUE)</f>
        <v>#N/A</v>
      </c>
      <c r="D150" s="5" t="e">
        <f>VLOOKUP(Table268[[#This Row],[Redni broj natjecatelja]],'Popis sudionika'!$A$4:$C$300,3,TRUE)</f>
        <v>#N/A</v>
      </c>
      <c r="E150" s="11"/>
      <c r="F150" s="5"/>
      <c r="G150" s="12"/>
      <c r="H150" s="9">
        <f t="shared" si="24"/>
        <v>0</v>
      </c>
      <c r="I150" s="11"/>
      <c r="J150" s="5"/>
      <c r="K150" s="12"/>
      <c r="L150" s="9">
        <f t="shared" si="25"/>
        <v>0</v>
      </c>
      <c r="M150" s="11"/>
      <c r="N150" s="5"/>
      <c r="O150" s="12"/>
      <c r="P150" s="9">
        <f t="shared" si="26"/>
        <v>0</v>
      </c>
      <c r="Q150" s="11"/>
      <c r="R150" s="5"/>
      <c r="S150" s="12"/>
      <c r="T150" s="9">
        <f t="shared" si="27"/>
        <v>0</v>
      </c>
      <c r="U150" s="11"/>
      <c r="V150" s="5"/>
      <c r="W150" s="12"/>
      <c r="X150" s="9">
        <f t="shared" si="28"/>
        <v>0</v>
      </c>
      <c r="Y150" s="9" t="e">
        <f>(#REF!+#REF!+#REF!)</f>
        <v>#REF!</v>
      </c>
      <c r="Z150" s="9">
        <f t="shared" si="29"/>
        <v>0</v>
      </c>
    </row>
    <row r="151" spans="1:26" x14ac:dyDescent="0.3">
      <c r="A151" s="5"/>
      <c r="B151" s="5"/>
      <c r="C151" s="5" t="e">
        <f>VLOOKUP(Table268[[#This Row],[Redni broj natjecatelja]],'Popis sudionika'!$A$4:$C$300,2,TRUE)</f>
        <v>#N/A</v>
      </c>
      <c r="D151" s="5" t="e">
        <f>VLOOKUP(Table268[[#This Row],[Redni broj natjecatelja]],'Popis sudionika'!$A$4:$C$300,3,TRUE)</f>
        <v>#N/A</v>
      </c>
      <c r="E151" s="11"/>
      <c r="F151" s="5"/>
      <c r="G151" s="12"/>
      <c r="H151" s="9">
        <f t="shared" si="24"/>
        <v>0</v>
      </c>
      <c r="I151" s="11"/>
      <c r="J151" s="5"/>
      <c r="K151" s="12"/>
      <c r="L151" s="9">
        <f t="shared" si="25"/>
        <v>0</v>
      </c>
      <c r="M151" s="11"/>
      <c r="N151" s="5"/>
      <c r="O151" s="12"/>
      <c r="P151" s="9">
        <f t="shared" si="26"/>
        <v>0</v>
      </c>
      <c r="Q151" s="11"/>
      <c r="R151" s="5"/>
      <c r="S151" s="12"/>
      <c r="T151" s="9">
        <f t="shared" si="27"/>
        <v>0</v>
      </c>
      <c r="U151" s="11"/>
      <c r="V151" s="5"/>
      <c r="W151" s="12"/>
      <c r="X151" s="9">
        <f t="shared" si="28"/>
        <v>0</v>
      </c>
      <c r="Y151" s="9" t="e">
        <f>(#REF!+#REF!+#REF!)</f>
        <v>#REF!</v>
      </c>
      <c r="Z151" s="9">
        <f t="shared" si="29"/>
        <v>0</v>
      </c>
    </row>
    <row r="152" spans="1:26" x14ac:dyDescent="0.3">
      <c r="A152" s="5"/>
      <c r="B152" s="5"/>
      <c r="C152" s="5" t="e">
        <f>VLOOKUP(Table268[[#This Row],[Redni broj natjecatelja]],'Popis sudionika'!$A$4:$C$300,2,TRUE)</f>
        <v>#N/A</v>
      </c>
      <c r="D152" s="5" t="e">
        <f>VLOOKUP(Table268[[#This Row],[Redni broj natjecatelja]],'Popis sudionika'!$A$4:$C$300,3,TRUE)</f>
        <v>#N/A</v>
      </c>
      <c r="E152" s="11"/>
      <c r="F152" s="5"/>
      <c r="G152" s="12"/>
      <c r="H152" s="9">
        <f t="shared" si="24"/>
        <v>0</v>
      </c>
      <c r="I152" s="11"/>
      <c r="J152" s="5"/>
      <c r="K152" s="12"/>
      <c r="L152" s="9">
        <f t="shared" si="25"/>
        <v>0</v>
      </c>
      <c r="M152" s="11"/>
      <c r="N152" s="5"/>
      <c r="O152" s="12"/>
      <c r="P152" s="9">
        <f t="shared" si="26"/>
        <v>0</v>
      </c>
      <c r="Q152" s="11"/>
      <c r="R152" s="5"/>
      <c r="S152" s="12"/>
      <c r="T152" s="9">
        <f t="shared" si="27"/>
        <v>0</v>
      </c>
      <c r="U152" s="11"/>
      <c r="V152" s="5"/>
      <c r="W152" s="12"/>
      <c r="X152" s="9">
        <f t="shared" si="28"/>
        <v>0</v>
      </c>
      <c r="Y152" s="9" t="e">
        <f>(#REF!+#REF!+#REF!)</f>
        <v>#REF!</v>
      </c>
      <c r="Z152" s="9">
        <f t="shared" si="29"/>
        <v>0</v>
      </c>
    </row>
    <row r="153" spans="1:26" x14ac:dyDescent="0.3">
      <c r="A153" s="5"/>
      <c r="B153" s="5"/>
      <c r="C153" s="5" t="e">
        <f>VLOOKUP(Table268[[#This Row],[Redni broj natjecatelja]],'Popis sudionika'!$A$4:$C$300,2,TRUE)</f>
        <v>#N/A</v>
      </c>
      <c r="D153" s="5" t="e">
        <f>VLOOKUP(Table268[[#This Row],[Redni broj natjecatelja]],'Popis sudionika'!$A$4:$C$300,3,TRUE)</f>
        <v>#N/A</v>
      </c>
      <c r="E153" s="11"/>
      <c r="F153" s="5"/>
      <c r="G153" s="12"/>
      <c r="H153" s="9">
        <f t="shared" si="24"/>
        <v>0</v>
      </c>
      <c r="I153" s="11"/>
      <c r="J153" s="5"/>
      <c r="K153" s="12"/>
      <c r="L153" s="9">
        <f t="shared" si="25"/>
        <v>0</v>
      </c>
      <c r="M153" s="11"/>
      <c r="N153" s="5"/>
      <c r="O153" s="12"/>
      <c r="P153" s="9">
        <f t="shared" si="26"/>
        <v>0</v>
      </c>
      <c r="Q153" s="11"/>
      <c r="R153" s="5"/>
      <c r="S153" s="12"/>
      <c r="T153" s="9">
        <f t="shared" si="27"/>
        <v>0</v>
      </c>
      <c r="U153" s="11"/>
      <c r="V153" s="5"/>
      <c r="W153" s="12"/>
      <c r="X153" s="9">
        <f t="shared" si="28"/>
        <v>0</v>
      </c>
      <c r="Y153" s="9" t="e">
        <f>(#REF!+#REF!+#REF!)</f>
        <v>#REF!</v>
      </c>
      <c r="Z153" s="9">
        <f t="shared" si="29"/>
        <v>0</v>
      </c>
    </row>
    <row r="154" spans="1:26" x14ac:dyDescent="0.3">
      <c r="A154" s="5"/>
      <c r="B154" s="5"/>
      <c r="C154" s="5" t="e">
        <f>VLOOKUP(Table268[[#This Row],[Redni broj natjecatelja]],'Popis sudionika'!$A$4:$C$300,2,TRUE)</f>
        <v>#N/A</v>
      </c>
      <c r="D154" s="5" t="e">
        <f>VLOOKUP(Table268[[#This Row],[Redni broj natjecatelja]],'Popis sudionika'!$A$4:$C$300,3,TRUE)</f>
        <v>#N/A</v>
      </c>
      <c r="E154" s="11"/>
      <c r="F154" s="5"/>
      <c r="G154" s="12"/>
      <c r="H154" s="9">
        <f t="shared" si="24"/>
        <v>0</v>
      </c>
      <c r="I154" s="11"/>
      <c r="J154" s="5"/>
      <c r="K154" s="12"/>
      <c r="L154" s="9">
        <f t="shared" si="25"/>
        <v>0</v>
      </c>
      <c r="M154" s="11"/>
      <c r="N154" s="5"/>
      <c r="O154" s="12"/>
      <c r="P154" s="9">
        <f t="shared" si="26"/>
        <v>0</v>
      </c>
      <c r="Q154" s="11"/>
      <c r="R154" s="5"/>
      <c r="S154" s="12"/>
      <c r="T154" s="9">
        <f t="shared" si="27"/>
        <v>0</v>
      </c>
      <c r="U154" s="11"/>
      <c r="V154" s="5"/>
      <c r="W154" s="12"/>
      <c r="X154" s="9">
        <f t="shared" si="28"/>
        <v>0</v>
      </c>
      <c r="Y154" s="9" t="e">
        <f>(#REF!+#REF!+#REF!)</f>
        <v>#REF!</v>
      </c>
      <c r="Z154" s="9">
        <f t="shared" si="29"/>
        <v>0</v>
      </c>
    </row>
    <row r="155" spans="1:26" x14ac:dyDescent="0.3">
      <c r="A155" s="5"/>
      <c r="B155" s="5"/>
      <c r="C155" s="5" t="e">
        <f>VLOOKUP(Table268[[#This Row],[Redni broj natjecatelja]],'Popis sudionika'!$A$4:$C$300,2,TRUE)</f>
        <v>#N/A</v>
      </c>
      <c r="D155" s="5" t="e">
        <f>VLOOKUP(Table268[[#This Row],[Redni broj natjecatelja]],'Popis sudionika'!$A$4:$C$300,3,TRUE)</f>
        <v>#N/A</v>
      </c>
      <c r="E155" s="11"/>
      <c r="F155" s="5"/>
      <c r="G155" s="12"/>
      <c r="H155" s="9">
        <f t="shared" si="24"/>
        <v>0</v>
      </c>
      <c r="I155" s="11"/>
      <c r="J155" s="5"/>
      <c r="K155" s="12"/>
      <c r="L155" s="9">
        <f t="shared" si="25"/>
        <v>0</v>
      </c>
      <c r="M155" s="11"/>
      <c r="N155" s="5"/>
      <c r="O155" s="12"/>
      <c r="P155" s="9">
        <f t="shared" si="26"/>
        <v>0</v>
      </c>
      <c r="Q155" s="11"/>
      <c r="R155" s="5"/>
      <c r="S155" s="12"/>
      <c r="T155" s="9">
        <f t="shared" si="27"/>
        <v>0</v>
      </c>
      <c r="U155" s="11"/>
      <c r="V155" s="5"/>
      <c r="W155" s="12"/>
      <c r="X155" s="9">
        <f t="shared" si="28"/>
        <v>0</v>
      </c>
      <c r="Y155" s="9" t="e">
        <f>(#REF!+#REF!+#REF!)</f>
        <v>#REF!</v>
      </c>
      <c r="Z155" s="9">
        <f t="shared" si="29"/>
        <v>0</v>
      </c>
    </row>
    <row r="156" spans="1:26" x14ac:dyDescent="0.3">
      <c r="A156" s="5"/>
      <c r="B156" s="5"/>
      <c r="C156" s="5" t="e">
        <f>VLOOKUP(Table268[[#This Row],[Redni broj natjecatelja]],'Popis sudionika'!$A$4:$C$300,2,TRUE)</f>
        <v>#N/A</v>
      </c>
      <c r="D156" s="5" t="e">
        <f>VLOOKUP(Table268[[#This Row],[Redni broj natjecatelja]],'Popis sudionika'!$A$4:$C$300,3,TRUE)</f>
        <v>#N/A</v>
      </c>
      <c r="E156" s="11"/>
      <c r="F156" s="5"/>
      <c r="G156" s="12"/>
      <c r="H156" s="9">
        <f t="shared" si="24"/>
        <v>0</v>
      </c>
      <c r="I156" s="11"/>
      <c r="J156" s="5"/>
      <c r="K156" s="12"/>
      <c r="L156" s="9">
        <f t="shared" si="25"/>
        <v>0</v>
      </c>
      <c r="M156" s="11"/>
      <c r="N156" s="5"/>
      <c r="O156" s="12"/>
      <c r="P156" s="9">
        <f t="shared" si="26"/>
        <v>0</v>
      </c>
      <c r="Q156" s="11"/>
      <c r="R156" s="5"/>
      <c r="S156" s="12"/>
      <c r="T156" s="9">
        <f t="shared" si="27"/>
        <v>0</v>
      </c>
      <c r="U156" s="11"/>
      <c r="V156" s="5"/>
      <c r="W156" s="12"/>
      <c r="X156" s="9">
        <f t="shared" si="28"/>
        <v>0</v>
      </c>
      <c r="Y156" s="9" t="e">
        <f>(#REF!+#REF!+#REF!)</f>
        <v>#REF!</v>
      </c>
      <c r="Z156" s="9">
        <f t="shared" si="29"/>
        <v>0</v>
      </c>
    </row>
    <row r="157" spans="1:26" x14ac:dyDescent="0.3">
      <c r="A157" s="5"/>
      <c r="B157" s="5"/>
      <c r="C157" s="5" t="e">
        <f>VLOOKUP(Table268[[#This Row],[Redni broj natjecatelja]],'Popis sudionika'!$A$4:$C$300,2,TRUE)</f>
        <v>#N/A</v>
      </c>
      <c r="D157" s="5" t="e">
        <f>VLOOKUP(Table268[[#This Row],[Redni broj natjecatelja]],'Popis sudionika'!$A$4:$C$300,3,TRUE)</f>
        <v>#N/A</v>
      </c>
      <c r="E157" s="11"/>
      <c r="F157" s="5"/>
      <c r="G157" s="12"/>
      <c r="H157" s="9">
        <f t="shared" si="24"/>
        <v>0</v>
      </c>
      <c r="I157" s="11"/>
      <c r="J157" s="5"/>
      <c r="K157" s="12"/>
      <c r="L157" s="9">
        <f t="shared" si="25"/>
        <v>0</v>
      </c>
      <c r="M157" s="11"/>
      <c r="N157" s="5"/>
      <c r="O157" s="12"/>
      <c r="P157" s="9">
        <f t="shared" si="26"/>
        <v>0</v>
      </c>
      <c r="Q157" s="11"/>
      <c r="R157" s="5"/>
      <c r="S157" s="12"/>
      <c r="T157" s="9">
        <f t="shared" si="27"/>
        <v>0</v>
      </c>
      <c r="U157" s="11"/>
      <c r="V157" s="5"/>
      <c r="W157" s="12"/>
      <c r="X157" s="9">
        <f t="shared" si="28"/>
        <v>0</v>
      </c>
      <c r="Y157" s="9" t="e">
        <f>(#REF!+#REF!+#REF!)</f>
        <v>#REF!</v>
      </c>
      <c r="Z157" s="9">
        <f t="shared" si="29"/>
        <v>0</v>
      </c>
    </row>
    <row r="158" spans="1:26" x14ac:dyDescent="0.3">
      <c r="A158" s="5"/>
      <c r="B158" s="5"/>
      <c r="C158" s="5" t="e">
        <f>VLOOKUP(Table268[[#This Row],[Redni broj natjecatelja]],'Popis sudionika'!$A$4:$C$300,2,TRUE)</f>
        <v>#N/A</v>
      </c>
      <c r="D158" s="5" t="e">
        <f>VLOOKUP(Table268[[#This Row],[Redni broj natjecatelja]],'Popis sudionika'!$A$4:$C$300,3,TRUE)</f>
        <v>#N/A</v>
      </c>
      <c r="E158" s="11"/>
      <c r="F158" s="5"/>
      <c r="G158" s="12"/>
      <c r="H158" s="9">
        <f t="shared" si="24"/>
        <v>0</v>
      </c>
      <c r="I158" s="11"/>
      <c r="J158" s="5"/>
      <c r="K158" s="12"/>
      <c r="L158" s="9">
        <f t="shared" si="25"/>
        <v>0</v>
      </c>
      <c r="M158" s="11"/>
      <c r="N158" s="5"/>
      <c r="O158" s="12"/>
      <c r="P158" s="9">
        <f t="shared" si="26"/>
        <v>0</v>
      </c>
      <c r="Q158" s="11"/>
      <c r="R158" s="5"/>
      <c r="S158" s="12"/>
      <c r="T158" s="9">
        <f t="shared" si="27"/>
        <v>0</v>
      </c>
      <c r="U158" s="11"/>
      <c r="V158" s="5"/>
      <c r="W158" s="12"/>
      <c r="X158" s="9">
        <f t="shared" si="28"/>
        <v>0</v>
      </c>
      <c r="Y158" s="9" t="e">
        <f>(#REF!+#REF!+#REF!)</f>
        <v>#REF!</v>
      </c>
      <c r="Z158" s="9">
        <f t="shared" si="29"/>
        <v>0</v>
      </c>
    </row>
    <row r="159" spans="1:26" x14ac:dyDescent="0.3">
      <c r="A159" s="5"/>
      <c r="B159" s="5"/>
      <c r="C159" s="5" t="e">
        <f>VLOOKUP(Table268[[#This Row],[Redni broj natjecatelja]],'Popis sudionika'!$A$4:$C$300,2,TRUE)</f>
        <v>#N/A</v>
      </c>
      <c r="D159" s="5" t="e">
        <f>VLOOKUP(Table268[[#This Row],[Redni broj natjecatelja]],'Popis sudionika'!$A$4:$C$300,3,TRUE)</f>
        <v>#N/A</v>
      </c>
      <c r="E159" s="11"/>
      <c r="F159" s="5"/>
      <c r="G159" s="12"/>
      <c r="H159" s="9">
        <f t="shared" si="24"/>
        <v>0</v>
      </c>
      <c r="I159" s="11"/>
      <c r="J159" s="5"/>
      <c r="K159" s="12"/>
      <c r="L159" s="9">
        <f t="shared" si="25"/>
        <v>0</v>
      </c>
      <c r="M159" s="11"/>
      <c r="N159" s="5"/>
      <c r="O159" s="12"/>
      <c r="P159" s="9">
        <f t="shared" si="26"/>
        <v>0</v>
      </c>
      <c r="Q159" s="11"/>
      <c r="R159" s="5"/>
      <c r="S159" s="12"/>
      <c r="T159" s="9">
        <f t="shared" si="27"/>
        <v>0</v>
      </c>
      <c r="U159" s="11"/>
      <c r="V159" s="5"/>
      <c r="W159" s="12"/>
      <c r="X159" s="9">
        <f t="shared" si="28"/>
        <v>0</v>
      </c>
      <c r="Y159" s="9" t="e">
        <f>(#REF!+#REF!+#REF!)</f>
        <v>#REF!</v>
      </c>
      <c r="Z159" s="9">
        <f t="shared" si="29"/>
        <v>0</v>
      </c>
    </row>
    <row r="160" spans="1:26" x14ac:dyDescent="0.3">
      <c r="A160" s="5"/>
      <c r="B160" s="5"/>
      <c r="C160" s="5" t="e">
        <f>VLOOKUP(Table268[[#This Row],[Redni broj natjecatelja]],'Popis sudionika'!$A$4:$C$300,2,TRUE)</f>
        <v>#N/A</v>
      </c>
      <c r="D160" s="5" t="e">
        <f>VLOOKUP(Table268[[#This Row],[Redni broj natjecatelja]],'Popis sudionika'!$A$4:$C$300,3,TRUE)</f>
        <v>#N/A</v>
      </c>
      <c r="E160" s="11"/>
      <c r="F160" s="5"/>
      <c r="G160" s="12"/>
      <c r="H160" s="9">
        <f t="shared" si="24"/>
        <v>0</v>
      </c>
      <c r="I160" s="11"/>
      <c r="J160" s="5"/>
      <c r="K160" s="12"/>
      <c r="L160" s="9">
        <f t="shared" si="25"/>
        <v>0</v>
      </c>
      <c r="M160" s="11"/>
      <c r="N160" s="5"/>
      <c r="O160" s="12"/>
      <c r="P160" s="9">
        <f t="shared" si="26"/>
        <v>0</v>
      </c>
      <c r="Q160" s="11"/>
      <c r="R160" s="5"/>
      <c r="S160" s="12"/>
      <c r="T160" s="9">
        <f t="shared" si="27"/>
        <v>0</v>
      </c>
      <c r="U160" s="11"/>
      <c r="V160" s="5"/>
      <c r="W160" s="12"/>
      <c r="X160" s="9">
        <f t="shared" si="28"/>
        <v>0</v>
      </c>
      <c r="Y160" s="9" t="e">
        <f>(#REF!+#REF!+#REF!)</f>
        <v>#REF!</v>
      </c>
      <c r="Z160" s="9">
        <f t="shared" si="29"/>
        <v>0</v>
      </c>
    </row>
    <row r="161" spans="1:26" x14ac:dyDescent="0.3">
      <c r="A161" s="5"/>
      <c r="B161" s="5"/>
      <c r="C161" s="5" t="e">
        <f>VLOOKUP(Table268[[#This Row],[Redni broj natjecatelja]],'Popis sudionika'!$A$4:$C$300,2,TRUE)</f>
        <v>#N/A</v>
      </c>
      <c r="D161" s="5" t="e">
        <f>VLOOKUP(Table268[[#This Row],[Redni broj natjecatelja]],'Popis sudionika'!$A$4:$C$300,3,TRUE)</f>
        <v>#N/A</v>
      </c>
      <c r="E161" s="11"/>
      <c r="F161" s="5"/>
      <c r="G161" s="12"/>
      <c r="H161" s="9">
        <f t="shared" si="24"/>
        <v>0</v>
      </c>
      <c r="I161" s="11"/>
      <c r="J161" s="5"/>
      <c r="K161" s="12"/>
      <c r="L161" s="9">
        <f t="shared" si="25"/>
        <v>0</v>
      </c>
      <c r="M161" s="11"/>
      <c r="N161" s="5"/>
      <c r="O161" s="12"/>
      <c r="P161" s="9">
        <f t="shared" si="26"/>
        <v>0</v>
      </c>
      <c r="Q161" s="11"/>
      <c r="R161" s="5"/>
      <c r="S161" s="12"/>
      <c r="T161" s="9">
        <f t="shared" si="27"/>
        <v>0</v>
      </c>
      <c r="U161" s="11"/>
      <c r="V161" s="5"/>
      <c r="W161" s="12"/>
      <c r="X161" s="9">
        <f t="shared" si="28"/>
        <v>0</v>
      </c>
      <c r="Y161" s="9" t="e">
        <f>(#REF!+#REF!+#REF!)</f>
        <v>#REF!</v>
      </c>
      <c r="Z161" s="9">
        <f t="shared" si="29"/>
        <v>0</v>
      </c>
    </row>
    <row r="162" spans="1:26" x14ac:dyDescent="0.3">
      <c r="A162" s="5"/>
      <c r="B162" s="5"/>
      <c r="C162" s="5" t="e">
        <f>VLOOKUP(Table268[[#This Row],[Redni broj natjecatelja]],'Popis sudionika'!$A$4:$C$300,2,TRUE)</f>
        <v>#N/A</v>
      </c>
      <c r="D162" s="5" t="e">
        <f>VLOOKUP(Table268[[#This Row],[Redni broj natjecatelja]],'Popis sudionika'!$A$4:$C$300,3,TRUE)</f>
        <v>#N/A</v>
      </c>
      <c r="E162" s="11"/>
      <c r="F162" s="5"/>
      <c r="G162" s="12"/>
      <c r="H162" s="9">
        <f t="shared" si="24"/>
        <v>0</v>
      </c>
      <c r="I162" s="11"/>
      <c r="J162" s="5"/>
      <c r="K162" s="12"/>
      <c r="L162" s="9">
        <f t="shared" si="25"/>
        <v>0</v>
      </c>
      <c r="M162" s="11"/>
      <c r="N162" s="5"/>
      <c r="O162" s="12"/>
      <c r="P162" s="9">
        <f t="shared" si="26"/>
        <v>0</v>
      </c>
      <c r="Q162" s="11"/>
      <c r="R162" s="5"/>
      <c r="S162" s="12"/>
      <c r="T162" s="9">
        <f t="shared" si="27"/>
        <v>0</v>
      </c>
      <c r="U162" s="11"/>
      <c r="V162" s="5"/>
      <c r="W162" s="12"/>
      <c r="X162" s="9">
        <f t="shared" si="28"/>
        <v>0</v>
      </c>
      <c r="Y162" s="9" t="e">
        <f>(#REF!+#REF!+#REF!)</f>
        <v>#REF!</v>
      </c>
      <c r="Z162" s="9">
        <f t="shared" si="29"/>
        <v>0</v>
      </c>
    </row>
    <row r="163" spans="1:26" x14ac:dyDescent="0.3">
      <c r="A163" s="5"/>
      <c r="B163" s="5"/>
      <c r="C163" s="5" t="e">
        <f>VLOOKUP(Table268[[#This Row],[Redni broj natjecatelja]],'Popis sudionika'!$A$4:$C$300,2,TRUE)</f>
        <v>#N/A</v>
      </c>
      <c r="D163" s="5" t="e">
        <f>VLOOKUP(Table268[[#This Row],[Redni broj natjecatelja]],'Popis sudionika'!$A$4:$C$300,3,TRUE)</f>
        <v>#N/A</v>
      </c>
      <c r="E163" s="11"/>
      <c r="F163" s="5"/>
      <c r="G163" s="12"/>
      <c r="H163" s="9">
        <f t="shared" si="24"/>
        <v>0</v>
      </c>
      <c r="I163" s="11"/>
      <c r="J163" s="5"/>
      <c r="K163" s="12"/>
      <c r="L163" s="9">
        <f t="shared" si="25"/>
        <v>0</v>
      </c>
      <c r="M163" s="11"/>
      <c r="N163" s="5"/>
      <c r="O163" s="12"/>
      <c r="P163" s="9">
        <f t="shared" si="26"/>
        <v>0</v>
      </c>
      <c r="Q163" s="11"/>
      <c r="R163" s="5"/>
      <c r="S163" s="12"/>
      <c r="T163" s="9">
        <f t="shared" si="27"/>
        <v>0</v>
      </c>
      <c r="U163" s="11"/>
      <c r="V163" s="5"/>
      <c r="W163" s="12"/>
      <c r="X163" s="9">
        <f t="shared" si="28"/>
        <v>0</v>
      </c>
      <c r="Y163" s="9" t="e">
        <f>(#REF!+#REF!+#REF!)</f>
        <v>#REF!</v>
      </c>
      <c r="Z163" s="9">
        <f t="shared" si="29"/>
        <v>0</v>
      </c>
    </row>
    <row r="164" spans="1:26" x14ac:dyDescent="0.3">
      <c r="A164" s="5"/>
      <c r="B164" s="5"/>
      <c r="C164" s="5" t="e">
        <f>VLOOKUP(Table268[[#This Row],[Redni broj natjecatelja]],'Popis sudionika'!$A$4:$C$300,2,TRUE)</f>
        <v>#N/A</v>
      </c>
      <c r="D164" s="5" t="e">
        <f>VLOOKUP(Table268[[#This Row],[Redni broj natjecatelja]],'Popis sudionika'!$A$4:$C$300,3,TRUE)</f>
        <v>#N/A</v>
      </c>
      <c r="E164" s="11"/>
      <c r="F164" s="5"/>
      <c r="G164" s="12"/>
      <c r="H164" s="9">
        <f t="shared" ref="H164:H195" si="30">(E164+F164+G164)</f>
        <v>0</v>
      </c>
      <c r="I164" s="11"/>
      <c r="J164" s="5"/>
      <c r="K164" s="12"/>
      <c r="L164" s="9">
        <f t="shared" ref="L164:L195" si="31">(I164+J164+K164)</f>
        <v>0</v>
      </c>
      <c r="M164" s="11"/>
      <c r="N164" s="5"/>
      <c r="O164" s="12"/>
      <c r="P164" s="9">
        <f t="shared" ref="P164:P195" si="32">(M164+N164+O164)</f>
        <v>0</v>
      </c>
      <c r="Q164" s="11"/>
      <c r="R164" s="5"/>
      <c r="S164" s="12"/>
      <c r="T164" s="9">
        <f t="shared" ref="T164:T195" si="33">(Q164+R164+S164)</f>
        <v>0</v>
      </c>
      <c r="U164" s="11"/>
      <c r="V164" s="5"/>
      <c r="W164" s="12"/>
      <c r="X164" s="9">
        <f t="shared" ref="X164:X195" si="34">(U164+V164+W164)</f>
        <v>0</v>
      </c>
      <c r="Y164" s="9" t="e">
        <f>(#REF!+#REF!+#REF!)</f>
        <v>#REF!</v>
      </c>
      <c r="Z164" s="9">
        <f t="shared" ref="Z164:Z195" si="35">(H164+L164+P164+T164+X164)/5</f>
        <v>0</v>
      </c>
    </row>
    <row r="165" spans="1:26" x14ac:dyDescent="0.3">
      <c r="A165" s="5"/>
      <c r="B165" s="5"/>
      <c r="C165" s="5" t="e">
        <f>VLOOKUP(Table268[[#This Row],[Redni broj natjecatelja]],'Popis sudionika'!$A$4:$C$300,2,TRUE)</f>
        <v>#N/A</v>
      </c>
      <c r="D165" s="5" t="e">
        <f>VLOOKUP(Table268[[#This Row],[Redni broj natjecatelja]],'Popis sudionika'!$A$4:$C$300,3,TRUE)</f>
        <v>#N/A</v>
      </c>
      <c r="E165" s="11"/>
      <c r="F165" s="5"/>
      <c r="G165" s="12"/>
      <c r="H165" s="9">
        <f t="shared" si="30"/>
        <v>0</v>
      </c>
      <c r="I165" s="11"/>
      <c r="J165" s="5"/>
      <c r="K165" s="12"/>
      <c r="L165" s="9">
        <f t="shared" si="31"/>
        <v>0</v>
      </c>
      <c r="M165" s="11"/>
      <c r="N165" s="5"/>
      <c r="O165" s="12"/>
      <c r="P165" s="9">
        <f t="shared" si="32"/>
        <v>0</v>
      </c>
      <c r="Q165" s="11"/>
      <c r="R165" s="5"/>
      <c r="S165" s="12"/>
      <c r="T165" s="9">
        <f t="shared" si="33"/>
        <v>0</v>
      </c>
      <c r="U165" s="11"/>
      <c r="V165" s="5"/>
      <c r="W165" s="12"/>
      <c r="X165" s="9">
        <f t="shared" si="34"/>
        <v>0</v>
      </c>
      <c r="Y165" s="9" t="e">
        <f>(#REF!+#REF!+#REF!)</f>
        <v>#REF!</v>
      </c>
      <c r="Z165" s="9">
        <f t="shared" si="35"/>
        <v>0</v>
      </c>
    </row>
    <row r="166" spans="1:26" x14ac:dyDescent="0.3">
      <c r="A166" s="5"/>
      <c r="B166" s="5"/>
      <c r="C166" s="5" t="e">
        <f>VLOOKUP(Table268[[#This Row],[Redni broj natjecatelja]],'Popis sudionika'!$A$4:$C$300,2,TRUE)</f>
        <v>#N/A</v>
      </c>
      <c r="D166" s="5" t="e">
        <f>VLOOKUP(Table268[[#This Row],[Redni broj natjecatelja]],'Popis sudionika'!$A$4:$C$300,3,TRUE)</f>
        <v>#N/A</v>
      </c>
      <c r="E166" s="11"/>
      <c r="F166" s="5"/>
      <c r="G166" s="12"/>
      <c r="H166" s="9">
        <f t="shared" si="30"/>
        <v>0</v>
      </c>
      <c r="I166" s="11"/>
      <c r="J166" s="5"/>
      <c r="K166" s="12"/>
      <c r="L166" s="9">
        <f t="shared" si="31"/>
        <v>0</v>
      </c>
      <c r="M166" s="11"/>
      <c r="N166" s="5"/>
      <c r="O166" s="12"/>
      <c r="P166" s="9">
        <f t="shared" si="32"/>
        <v>0</v>
      </c>
      <c r="Q166" s="11"/>
      <c r="R166" s="5"/>
      <c r="S166" s="12"/>
      <c r="T166" s="9">
        <f t="shared" si="33"/>
        <v>0</v>
      </c>
      <c r="U166" s="11"/>
      <c r="V166" s="5"/>
      <c r="W166" s="12"/>
      <c r="X166" s="9">
        <f t="shared" si="34"/>
        <v>0</v>
      </c>
      <c r="Y166" s="9" t="e">
        <f>(#REF!+#REF!+#REF!)</f>
        <v>#REF!</v>
      </c>
      <c r="Z166" s="9">
        <f t="shared" si="35"/>
        <v>0</v>
      </c>
    </row>
    <row r="167" spans="1:26" x14ac:dyDescent="0.3">
      <c r="A167" s="5"/>
      <c r="B167" s="5"/>
      <c r="C167" s="5" t="e">
        <f>VLOOKUP(Table268[[#This Row],[Redni broj natjecatelja]],'Popis sudionika'!$A$4:$C$300,2,TRUE)</f>
        <v>#N/A</v>
      </c>
      <c r="D167" s="5" t="e">
        <f>VLOOKUP(Table268[[#This Row],[Redni broj natjecatelja]],'Popis sudionika'!$A$4:$C$300,3,TRUE)</f>
        <v>#N/A</v>
      </c>
      <c r="E167" s="11"/>
      <c r="F167" s="5"/>
      <c r="G167" s="12"/>
      <c r="H167" s="9">
        <f t="shared" si="30"/>
        <v>0</v>
      </c>
      <c r="I167" s="11"/>
      <c r="J167" s="5"/>
      <c r="K167" s="12"/>
      <c r="L167" s="9">
        <f t="shared" si="31"/>
        <v>0</v>
      </c>
      <c r="M167" s="11"/>
      <c r="N167" s="5"/>
      <c r="O167" s="12"/>
      <c r="P167" s="9">
        <f t="shared" si="32"/>
        <v>0</v>
      </c>
      <c r="Q167" s="11"/>
      <c r="R167" s="5"/>
      <c r="S167" s="12"/>
      <c r="T167" s="9">
        <f t="shared" si="33"/>
        <v>0</v>
      </c>
      <c r="U167" s="11"/>
      <c r="V167" s="5"/>
      <c r="W167" s="12"/>
      <c r="X167" s="9">
        <f t="shared" si="34"/>
        <v>0</v>
      </c>
      <c r="Y167" s="9" t="e">
        <f>(#REF!+#REF!+#REF!)</f>
        <v>#REF!</v>
      </c>
      <c r="Z167" s="9">
        <f t="shared" si="35"/>
        <v>0</v>
      </c>
    </row>
    <row r="168" spans="1:26" x14ac:dyDescent="0.3">
      <c r="A168" s="5"/>
      <c r="B168" s="5"/>
      <c r="C168" s="5" t="e">
        <f>VLOOKUP(Table268[[#This Row],[Redni broj natjecatelja]],'Popis sudionika'!$A$4:$C$300,2,TRUE)</f>
        <v>#N/A</v>
      </c>
      <c r="D168" s="5" t="e">
        <f>VLOOKUP(Table268[[#This Row],[Redni broj natjecatelja]],'Popis sudionika'!$A$4:$C$300,3,TRUE)</f>
        <v>#N/A</v>
      </c>
      <c r="E168" s="11"/>
      <c r="F168" s="5"/>
      <c r="G168" s="12"/>
      <c r="H168" s="9">
        <f t="shared" si="30"/>
        <v>0</v>
      </c>
      <c r="I168" s="11"/>
      <c r="J168" s="5"/>
      <c r="K168" s="12"/>
      <c r="L168" s="9">
        <f t="shared" si="31"/>
        <v>0</v>
      </c>
      <c r="M168" s="11"/>
      <c r="N168" s="5"/>
      <c r="O168" s="12"/>
      <c r="P168" s="9">
        <f t="shared" si="32"/>
        <v>0</v>
      </c>
      <c r="Q168" s="11"/>
      <c r="R168" s="5"/>
      <c r="S168" s="12"/>
      <c r="T168" s="9">
        <f t="shared" si="33"/>
        <v>0</v>
      </c>
      <c r="U168" s="11"/>
      <c r="V168" s="5"/>
      <c r="W168" s="12"/>
      <c r="X168" s="9">
        <f t="shared" si="34"/>
        <v>0</v>
      </c>
      <c r="Y168" s="9" t="e">
        <f>(#REF!+#REF!+#REF!)</f>
        <v>#REF!</v>
      </c>
      <c r="Z168" s="9">
        <f t="shared" si="35"/>
        <v>0</v>
      </c>
    </row>
    <row r="169" spans="1:26" x14ac:dyDescent="0.3">
      <c r="A169" s="5"/>
      <c r="B169" s="5"/>
      <c r="C169" s="5" t="e">
        <f>VLOOKUP(Table268[[#This Row],[Redni broj natjecatelja]],'Popis sudionika'!$A$4:$C$300,2,TRUE)</f>
        <v>#N/A</v>
      </c>
      <c r="D169" s="5" t="e">
        <f>VLOOKUP(Table268[[#This Row],[Redni broj natjecatelja]],'Popis sudionika'!$A$4:$C$300,3,TRUE)</f>
        <v>#N/A</v>
      </c>
      <c r="E169" s="11"/>
      <c r="F169" s="5"/>
      <c r="G169" s="12"/>
      <c r="H169" s="9">
        <f t="shared" si="30"/>
        <v>0</v>
      </c>
      <c r="I169" s="11"/>
      <c r="J169" s="5"/>
      <c r="K169" s="12"/>
      <c r="L169" s="9">
        <f t="shared" si="31"/>
        <v>0</v>
      </c>
      <c r="M169" s="11"/>
      <c r="N169" s="5"/>
      <c r="O169" s="12"/>
      <c r="P169" s="9">
        <f t="shared" si="32"/>
        <v>0</v>
      </c>
      <c r="Q169" s="11"/>
      <c r="R169" s="5"/>
      <c r="S169" s="12"/>
      <c r="T169" s="9">
        <f t="shared" si="33"/>
        <v>0</v>
      </c>
      <c r="U169" s="11"/>
      <c r="V169" s="5"/>
      <c r="W169" s="12"/>
      <c r="X169" s="9">
        <f t="shared" si="34"/>
        <v>0</v>
      </c>
      <c r="Y169" s="9" t="e">
        <f>(#REF!+#REF!+#REF!)</f>
        <v>#REF!</v>
      </c>
      <c r="Z169" s="9">
        <f t="shared" si="35"/>
        <v>0</v>
      </c>
    </row>
    <row r="170" spans="1:26" x14ac:dyDescent="0.3">
      <c r="A170" s="5"/>
      <c r="B170" s="5"/>
      <c r="C170" s="5" t="e">
        <f>VLOOKUP(Table268[[#This Row],[Redni broj natjecatelja]],'Popis sudionika'!$A$4:$C$300,2,TRUE)</f>
        <v>#N/A</v>
      </c>
      <c r="D170" s="5" t="e">
        <f>VLOOKUP(Table268[[#This Row],[Redni broj natjecatelja]],'Popis sudionika'!$A$4:$C$300,3,TRUE)</f>
        <v>#N/A</v>
      </c>
      <c r="E170" s="11"/>
      <c r="F170" s="5"/>
      <c r="G170" s="12"/>
      <c r="H170" s="9">
        <f t="shared" si="30"/>
        <v>0</v>
      </c>
      <c r="I170" s="11"/>
      <c r="J170" s="5"/>
      <c r="K170" s="12"/>
      <c r="L170" s="9">
        <f t="shared" si="31"/>
        <v>0</v>
      </c>
      <c r="M170" s="11"/>
      <c r="N170" s="5"/>
      <c r="O170" s="12"/>
      <c r="P170" s="9">
        <f t="shared" si="32"/>
        <v>0</v>
      </c>
      <c r="Q170" s="11"/>
      <c r="R170" s="5"/>
      <c r="S170" s="12"/>
      <c r="T170" s="9">
        <f t="shared" si="33"/>
        <v>0</v>
      </c>
      <c r="U170" s="11"/>
      <c r="V170" s="5"/>
      <c r="W170" s="12"/>
      <c r="X170" s="9">
        <f t="shared" si="34"/>
        <v>0</v>
      </c>
      <c r="Y170" s="9" t="e">
        <f>(#REF!+#REF!+#REF!)</f>
        <v>#REF!</v>
      </c>
      <c r="Z170" s="9">
        <f t="shared" si="35"/>
        <v>0</v>
      </c>
    </row>
    <row r="171" spans="1:26" x14ac:dyDescent="0.3">
      <c r="A171" s="5"/>
      <c r="B171" s="5"/>
      <c r="C171" s="5" t="e">
        <f>VLOOKUP(Table268[[#This Row],[Redni broj natjecatelja]],'Popis sudionika'!$A$4:$C$300,2,TRUE)</f>
        <v>#N/A</v>
      </c>
      <c r="D171" s="5" t="e">
        <f>VLOOKUP(Table268[[#This Row],[Redni broj natjecatelja]],'Popis sudionika'!$A$4:$C$300,3,TRUE)</f>
        <v>#N/A</v>
      </c>
      <c r="E171" s="11"/>
      <c r="F171" s="5"/>
      <c r="G171" s="12"/>
      <c r="H171" s="9">
        <f t="shared" si="30"/>
        <v>0</v>
      </c>
      <c r="I171" s="11"/>
      <c r="J171" s="5"/>
      <c r="K171" s="12"/>
      <c r="L171" s="9">
        <f t="shared" si="31"/>
        <v>0</v>
      </c>
      <c r="M171" s="11"/>
      <c r="N171" s="5"/>
      <c r="O171" s="12"/>
      <c r="P171" s="9">
        <f t="shared" si="32"/>
        <v>0</v>
      </c>
      <c r="Q171" s="11"/>
      <c r="R171" s="5"/>
      <c r="S171" s="12"/>
      <c r="T171" s="9">
        <f t="shared" si="33"/>
        <v>0</v>
      </c>
      <c r="U171" s="11"/>
      <c r="V171" s="5"/>
      <c r="W171" s="12"/>
      <c r="X171" s="9">
        <f t="shared" si="34"/>
        <v>0</v>
      </c>
      <c r="Y171" s="9" t="e">
        <f>(#REF!+#REF!+#REF!)</f>
        <v>#REF!</v>
      </c>
      <c r="Z171" s="9">
        <f t="shared" si="35"/>
        <v>0</v>
      </c>
    </row>
    <row r="172" spans="1:26" x14ac:dyDescent="0.3">
      <c r="A172" s="5"/>
      <c r="B172" s="5"/>
      <c r="C172" s="5" t="e">
        <f>VLOOKUP(Table268[[#This Row],[Redni broj natjecatelja]],'Popis sudionika'!$A$4:$C$300,2,TRUE)</f>
        <v>#N/A</v>
      </c>
      <c r="D172" s="5" t="e">
        <f>VLOOKUP(Table268[[#This Row],[Redni broj natjecatelja]],'Popis sudionika'!$A$4:$C$300,3,TRUE)</f>
        <v>#N/A</v>
      </c>
      <c r="E172" s="11"/>
      <c r="F172" s="5"/>
      <c r="G172" s="12"/>
      <c r="H172" s="9">
        <f t="shared" si="30"/>
        <v>0</v>
      </c>
      <c r="I172" s="11"/>
      <c r="J172" s="5"/>
      <c r="K172" s="12"/>
      <c r="L172" s="9">
        <f t="shared" si="31"/>
        <v>0</v>
      </c>
      <c r="M172" s="11"/>
      <c r="N172" s="5"/>
      <c r="O172" s="12"/>
      <c r="P172" s="9">
        <f t="shared" si="32"/>
        <v>0</v>
      </c>
      <c r="Q172" s="11"/>
      <c r="R172" s="5"/>
      <c r="S172" s="12"/>
      <c r="T172" s="9">
        <f t="shared" si="33"/>
        <v>0</v>
      </c>
      <c r="U172" s="11"/>
      <c r="V172" s="5"/>
      <c r="W172" s="12"/>
      <c r="X172" s="9">
        <f t="shared" si="34"/>
        <v>0</v>
      </c>
      <c r="Y172" s="9" t="e">
        <f>(#REF!+#REF!+#REF!)</f>
        <v>#REF!</v>
      </c>
      <c r="Z172" s="9">
        <f t="shared" si="35"/>
        <v>0</v>
      </c>
    </row>
    <row r="173" spans="1:26" x14ac:dyDescent="0.3">
      <c r="A173" s="5"/>
      <c r="B173" s="5"/>
      <c r="C173" s="5" t="e">
        <f>VLOOKUP(Table268[[#This Row],[Redni broj natjecatelja]],'Popis sudionika'!$A$4:$C$300,2,TRUE)</f>
        <v>#N/A</v>
      </c>
      <c r="D173" s="5" t="e">
        <f>VLOOKUP(Table268[[#This Row],[Redni broj natjecatelja]],'Popis sudionika'!$A$4:$C$300,3,TRUE)</f>
        <v>#N/A</v>
      </c>
      <c r="E173" s="11"/>
      <c r="F173" s="5"/>
      <c r="G173" s="12"/>
      <c r="H173" s="9">
        <f t="shared" si="30"/>
        <v>0</v>
      </c>
      <c r="I173" s="11"/>
      <c r="J173" s="5"/>
      <c r="K173" s="12"/>
      <c r="L173" s="9">
        <f t="shared" si="31"/>
        <v>0</v>
      </c>
      <c r="M173" s="11"/>
      <c r="N173" s="5"/>
      <c r="O173" s="12"/>
      <c r="P173" s="9">
        <f t="shared" si="32"/>
        <v>0</v>
      </c>
      <c r="Q173" s="11"/>
      <c r="R173" s="5"/>
      <c r="S173" s="12"/>
      <c r="T173" s="9">
        <f t="shared" si="33"/>
        <v>0</v>
      </c>
      <c r="U173" s="11"/>
      <c r="V173" s="5"/>
      <c r="W173" s="12"/>
      <c r="X173" s="9">
        <f t="shared" si="34"/>
        <v>0</v>
      </c>
      <c r="Y173" s="9" t="e">
        <f>(#REF!+#REF!+#REF!)</f>
        <v>#REF!</v>
      </c>
      <c r="Z173" s="9">
        <f t="shared" si="35"/>
        <v>0</v>
      </c>
    </row>
    <row r="174" spans="1:26" x14ac:dyDescent="0.3">
      <c r="A174" s="5"/>
      <c r="B174" s="5"/>
      <c r="C174" s="5" t="e">
        <f>VLOOKUP(Table268[[#This Row],[Redni broj natjecatelja]],'Popis sudionika'!$A$4:$C$300,2,TRUE)</f>
        <v>#N/A</v>
      </c>
      <c r="D174" s="5" t="e">
        <f>VLOOKUP(Table268[[#This Row],[Redni broj natjecatelja]],'Popis sudionika'!$A$4:$C$300,3,TRUE)</f>
        <v>#N/A</v>
      </c>
      <c r="E174" s="11"/>
      <c r="F174" s="5"/>
      <c r="G174" s="12"/>
      <c r="H174" s="9">
        <f t="shared" si="30"/>
        <v>0</v>
      </c>
      <c r="I174" s="11"/>
      <c r="J174" s="5"/>
      <c r="K174" s="12"/>
      <c r="L174" s="9">
        <f t="shared" si="31"/>
        <v>0</v>
      </c>
      <c r="M174" s="11"/>
      <c r="N174" s="5"/>
      <c r="O174" s="12"/>
      <c r="P174" s="9">
        <f t="shared" si="32"/>
        <v>0</v>
      </c>
      <c r="Q174" s="11"/>
      <c r="R174" s="5"/>
      <c r="S174" s="12"/>
      <c r="T174" s="9">
        <f t="shared" si="33"/>
        <v>0</v>
      </c>
      <c r="U174" s="11"/>
      <c r="V174" s="5"/>
      <c r="W174" s="12"/>
      <c r="X174" s="9">
        <f t="shared" si="34"/>
        <v>0</v>
      </c>
      <c r="Y174" s="9" t="e">
        <f>(#REF!+#REF!+#REF!)</f>
        <v>#REF!</v>
      </c>
      <c r="Z174" s="9">
        <f t="shared" si="35"/>
        <v>0</v>
      </c>
    </row>
    <row r="175" spans="1:26" x14ac:dyDescent="0.3">
      <c r="A175" s="5"/>
      <c r="B175" s="5"/>
      <c r="C175" s="5" t="e">
        <f>VLOOKUP(Table268[[#This Row],[Redni broj natjecatelja]],'Popis sudionika'!$A$4:$C$300,2,TRUE)</f>
        <v>#N/A</v>
      </c>
      <c r="D175" s="5" t="e">
        <f>VLOOKUP(Table268[[#This Row],[Redni broj natjecatelja]],'Popis sudionika'!$A$4:$C$300,3,TRUE)</f>
        <v>#N/A</v>
      </c>
      <c r="E175" s="11"/>
      <c r="F175" s="5"/>
      <c r="G175" s="12"/>
      <c r="H175" s="9">
        <f t="shared" si="30"/>
        <v>0</v>
      </c>
      <c r="I175" s="11"/>
      <c r="J175" s="5"/>
      <c r="K175" s="12"/>
      <c r="L175" s="9">
        <f t="shared" si="31"/>
        <v>0</v>
      </c>
      <c r="M175" s="11"/>
      <c r="N175" s="5"/>
      <c r="O175" s="12"/>
      <c r="P175" s="9">
        <f t="shared" si="32"/>
        <v>0</v>
      </c>
      <c r="Q175" s="11"/>
      <c r="R175" s="5"/>
      <c r="S175" s="12"/>
      <c r="T175" s="9">
        <f t="shared" si="33"/>
        <v>0</v>
      </c>
      <c r="U175" s="11"/>
      <c r="V175" s="5"/>
      <c r="W175" s="12"/>
      <c r="X175" s="9">
        <f t="shared" si="34"/>
        <v>0</v>
      </c>
      <c r="Y175" s="9" t="e">
        <f>(#REF!+#REF!+#REF!)</f>
        <v>#REF!</v>
      </c>
      <c r="Z175" s="9">
        <f t="shared" si="35"/>
        <v>0</v>
      </c>
    </row>
    <row r="176" spans="1:26" x14ac:dyDescent="0.3">
      <c r="A176" s="5"/>
      <c r="B176" s="5"/>
      <c r="C176" s="5" t="e">
        <f>VLOOKUP(Table268[[#This Row],[Redni broj natjecatelja]],'Popis sudionika'!$A$4:$C$300,2,TRUE)</f>
        <v>#N/A</v>
      </c>
      <c r="D176" s="5" t="e">
        <f>VLOOKUP(Table268[[#This Row],[Redni broj natjecatelja]],'Popis sudionika'!$A$4:$C$300,3,TRUE)</f>
        <v>#N/A</v>
      </c>
      <c r="E176" s="11"/>
      <c r="F176" s="5"/>
      <c r="G176" s="12"/>
      <c r="H176" s="9">
        <f t="shared" si="30"/>
        <v>0</v>
      </c>
      <c r="I176" s="11"/>
      <c r="J176" s="5"/>
      <c r="K176" s="12"/>
      <c r="L176" s="9">
        <f t="shared" si="31"/>
        <v>0</v>
      </c>
      <c r="M176" s="11"/>
      <c r="N176" s="5"/>
      <c r="O176" s="12"/>
      <c r="P176" s="9">
        <f t="shared" si="32"/>
        <v>0</v>
      </c>
      <c r="Q176" s="11"/>
      <c r="R176" s="5"/>
      <c r="S176" s="12"/>
      <c r="T176" s="9">
        <f t="shared" si="33"/>
        <v>0</v>
      </c>
      <c r="U176" s="11"/>
      <c r="V176" s="5"/>
      <c r="W176" s="12"/>
      <c r="X176" s="9">
        <f t="shared" si="34"/>
        <v>0</v>
      </c>
      <c r="Y176" s="9" t="e">
        <f>(#REF!+#REF!+#REF!)</f>
        <v>#REF!</v>
      </c>
      <c r="Z176" s="9">
        <f t="shared" si="35"/>
        <v>0</v>
      </c>
    </row>
    <row r="177" spans="1:26" x14ac:dyDescent="0.3">
      <c r="A177" s="5"/>
      <c r="B177" s="5"/>
      <c r="C177" s="5" t="e">
        <f>VLOOKUP(Table268[[#This Row],[Redni broj natjecatelja]],'Popis sudionika'!$A$4:$C$300,2,TRUE)</f>
        <v>#N/A</v>
      </c>
      <c r="D177" s="5" t="e">
        <f>VLOOKUP(Table268[[#This Row],[Redni broj natjecatelja]],'Popis sudionika'!$A$4:$C$300,3,TRUE)</f>
        <v>#N/A</v>
      </c>
      <c r="E177" s="11"/>
      <c r="F177" s="5"/>
      <c r="G177" s="12"/>
      <c r="H177" s="9">
        <f t="shared" si="30"/>
        <v>0</v>
      </c>
      <c r="I177" s="11"/>
      <c r="J177" s="5"/>
      <c r="K177" s="12"/>
      <c r="L177" s="9">
        <f t="shared" si="31"/>
        <v>0</v>
      </c>
      <c r="M177" s="11"/>
      <c r="N177" s="5"/>
      <c r="O177" s="12"/>
      <c r="P177" s="9">
        <f t="shared" si="32"/>
        <v>0</v>
      </c>
      <c r="Q177" s="11"/>
      <c r="R177" s="5"/>
      <c r="S177" s="12"/>
      <c r="T177" s="9">
        <f t="shared" si="33"/>
        <v>0</v>
      </c>
      <c r="U177" s="11"/>
      <c r="V177" s="5"/>
      <c r="W177" s="12"/>
      <c r="X177" s="9">
        <f t="shared" si="34"/>
        <v>0</v>
      </c>
      <c r="Y177" s="9" t="e">
        <f>(#REF!+#REF!+#REF!)</f>
        <v>#REF!</v>
      </c>
      <c r="Z177" s="9">
        <f t="shared" si="35"/>
        <v>0</v>
      </c>
    </row>
    <row r="178" spans="1:26" x14ac:dyDescent="0.3">
      <c r="A178" s="5"/>
      <c r="B178" s="5"/>
      <c r="C178" s="5" t="e">
        <f>VLOOKUP(Table268[[#This Row],[Redni broj natjecatelja]],'Popis sudionika'!$A$4:$C$300,2,TRUE)</f>
        <v>#N/A</v>
      </c>
      <c r="D178" s="5" t="e">
        <f>VLOOKUP(Table268[[#This Row],[Redni broj natjecatelja]],'Popis sudionika'!$A$4:$C$300,3,TRUE)</f>
        <v>#N/A</v>
      </c>
      <c r="E178" s="11"/>
      <c r="F178" s="5"/>
      <c r="G178" s="12"/>
      <c r="H178" s="9">
        <f t="shared" si="30"/>
        <v>0</v>
      </c>
      <c r="I178" s="11"/>
      <c r="J178" s="5"/>
      <c r="K178" s="12"/>
      <c r="L178" s="9">
        <f t="shared" si="31"/>
        <v>0</v>
      </c>
      <c r="M178" s="11"/>
      <c r="N178" s="5"/>
      <c r="O178" s="12"/>
      <c r="P178" s="9">
        <f t="shared" si="32"/>
        <v>0</v>
      </c>
      <c r="Q178" s="11"/>
      <c r="R178" s="5"/>
      <c r="S178" s="12"/>
      <c r="T178" s="9">
        <f t="shared" si="33"/>
        <v>0</v>
      </c>
      <c r="U178" s="11"/>
      <c r="V178" s="5"/>
      <c r="W178" s="12"/>
      <c r="X178" s="9">
        <f t="shared" si="34"/>
        <v>0</v>
      </c>
      <c r="Y178" s="9" t="e">
        <f>(#REF!+#REF!+#REF!)</f>
        <v>#REF!</v>
      </c>
      <c r="Z178" s="9">
        <f t="shared" si="35"/>
        <v>0</v>
      </c>
    </row>
    <row r="179" spans="1:26" x14ac:dyDescent="0.3">
      <c r="A179" s="5"/>
      <c r="B179" s="5"/>
      <c r="C179" s="5" t="e">
        <f>VLOOKUP(Table268[[#This Row],[Redni broj natjecatelja]],'Popis sudionika'!$A$4:$C$300,2,TRUE)</f>
        <v>#N/A</v>
      </c>
      <c r="D179" s="5" t="e">
        <f>VLOOKUP(Table268[[#This Row],[Redni broj natjecatelja]],'Popis sudionika'!$A$4:$C$300,3,TRUE)</f>
        <v>#N/A</v>
      </c>
      <c r="E179" s="11"/>
      <c r="F179" s="5"/>
      <c r="G179" s="12"/>
      <c r="H179" s="9">
        <f t="shared" si="30"/>
        <v>0</v>
      </c>
      <c r="I179" s="11"/>
      <c r="J179" s="5"/>
      <c r="K179" s="12"/>
      <c r="L179" s="9">
        <f t="shared" si="31"/>
        <v>0</v>
      </c>
      <c r="M179" s="11"/>
      <c r="N179" s="5"/>
      <c r="O179" s="12"/>
      <c r="P179" s="9">
        <f t="shared" si="32"/>
        <v>0</v>
      </c>
      <c r="Q179" s="11"/>
      <c r="R179" s="5"/>
      <c r="S179" s="12"/>
      <c r="T179" s="9">
        <f t="shared" si="33"/>
        <v>0</v>
      </c>
      <c r="U179" s="11"/>
      <c r="V179" s="5"/>
      <c r="W179" s="12"/>
      <c r="X179" s="9">
        <f t="shared" si="34"/>
        <v>0</v>
      </c>
      <c r="Y179" s="9" t="e">
        <f>(#REF!+#REF!+#REF!)</f>
        <v>#REF!</v>
      </c>
      <c r="Z179" s="9">
        <f t="shared" si="35"/>
        <v>0</v>
      </c>
    </row>
    <row r="180" spans="1:26" x14ac:dyDescent="0.3">
      <c r="A180" s="5"/>
      <c r="B180" s="5"/>
      <c r="C180" s="5" t="e">
        <f>VLOOKUP(Table268[[#This Row],[Redni broj natjecatelja]],'Popis sudionika'!$A$4:$C$300,2,TRUE)</f>
        <v>#N/A</v>
      </c>
      <c r="D180" s="5" t="e">
        <f>VLOOKUP(Table268[[#This Row],[Redni broj natjecatelja]],'Popis sudionika'!$A$4:$C$300,3,TRUE)</f>
        <v>#N/A</v>
      </c>
      <c r="E180" s="11"/>
      <c r="F180" s="5"/>
      <c r="G180" s="12"/>
      <c r="H180" s="9">
        <f t="shared" si="30"/>
        <v>0</v>
      </c>
      <c r="I180" s="11"/>
      <c r="J180" s="5"/>
      <c r="K180" s="12"/>
      <c r="L180" s="9">
        <f t="shared" si="31"/>
        <v>0</v>
      </c>
      <c r="M180" s="11"/>
      <c r="N180" s="5"/>
      <c r="O180" s="12"/>
      <c r="P180" s="9">
        <f t="shared" si="32"/>
        <v>0</v>
      </c>
      <c r="Q180" s="11"/>
      <c r="R180" s="5"/>
      <c r="S180" s="12"/>
      <c r="T180" s="9">
        <f t="shared" si="33"/>
        <v>0</v>
      </c>
      <c r="U180" s="11"/>
      <c r="V180" s="5"/>
      <c r="W180" s="12"/>
      <c r="X180" s="9">
        <f t="shared" si="34"/>
        <v>0</v>
      </c>
      <c r="Y180" s="9" t="e">
        <f>(#REF!+#REF!+#REF!)</f>
        <v>#REF!</v>
      </c>
      <c r="Z180" s="9">
        <f t="shared" si="35"/>
        <v>0</v>
      </c>
    </row>
    <row r="181" spans="1:26" x14ac:dyDescent="0.3">
      <c r="A181" s="5"/>
      <c r="B181" s="5"/>
      <c r="C181" s="5" t="e">
        <f>VLOOKUP(Table268[[#This Row],[Redni broj natjecatelja]],'Popis sudionika'!$A$4:$C$300,2,TRUE)</f>
        <v>#N/A</v>
      </c>
      <c r="D181" s="5" t="e">
        <f>VLOOKUP(Table268[[#This Row],[Redni broj natjecatelja]],'Popis sudionika'!$A$4:$C$300,3,TRUE)</f>
        <v>#N/A</v>
      </c>
      <c r="E181" s="11"/>
      <c r="F181" s="5"/>
      <c r="G181" s="12"/>
      <c r="H181" s="9">
        <f t="shared" si="30"/>
        <v>0</v>
      </c>
      <c r="I181" s="11"/>
      <c r="J181" s="5"/>
      <c r="K181" s="12"/>
      <c r="L181" s="9">
        <f t="shared" si="31"/>
        <v>0</v>
      </c>
      <c r="M181" s="11"/>
      <c r="N181" s="5"/>
      <c r="O181" s="12"/>
      <c r="P181" s="9">
        <f t="shared" si="32"/>
        <v>0</v>
      </c>
      <c r="Q181" s="11"/>
      <c r="R181" s="5"/>
      <c r="S181" s="12"/>
      <c r="T181" s="9">
        <f t="shared" si="33"/>
        <v>0</v>
      </c>
      <c r="U181" s="11"/>
      <c r="V181" s="5"/>
      <c r="W181" s="12"/>
      <c r="X181" s="9">
        <f t="shared" si="34"/>
        <v>0</v>
      </c>
      <c r="Y181" s="9" t="e">
        <f>(#REF!+#REF!+#REF!)</f>
        <v>#REF!</v>
      </c>
      <c r="Z181" s="9">
        <f t="shared" si="35"/>
        <v>0</v>
      </c>
    </row>
    <row r="182" spans="1:26" x14ac:dyDescent="0.3">
      <c r="A182" s="5"/>
      <c r="B182" s="5"/>
      <c r="C182" s="5" t="e">
        <f>VLOOKUP(Table268[[#This Row],[Redni broj natjecatelja]],'Popis sudionika'!$A$4:$C$300,2,TRUE)</f>
        <v>#N/A</v>
      </c>
      <c r="D182" s="5" t="e">
        <f>VLOOKUP(Table268[[#This Row],[Redni broj natjecatelja]],'Popis sudionika'!$A$4:$C$300,3,TRUE)</f>
        <v>#N/A</v>
      </c>
      <c r="E182" s="11"/>
      <c r="F182" s="5"/>
      <c r="G182" s="12"/>
      <c r="H182" s="9">
        <f t="shared" si="30"/>
        <v>0</v>
      </c>
      <c r="I182" s="11"/>
      <c r="J182" s="5"/>
      <c r="K182" s="12"/>
      <c r="L182" s="9">
        <f t="shared" si="31"/>
        <v>0</v>
      </c>
      <c r="M182" s="11"/>
      <c r="N182" s="5"/>
      <c r="O182" s="12"/>
      <c r="P182" s="9">
        <f t="shared" si="32"/>
        <v>0</v>
      </c>
      <c r="Q182" s="11"/>
      <c r="R182" s="5"/>
      <c r="S182" s="12"/>
      <c r="T182" s="9">
        <f t="shared" si="33"/>
        <v>0</v>
      </c>
      <c r="U182" s="11"/>
      <c r="V182" s="5"/>
      <c r="W182" s="12"/>
      <c r="X182" s="9">
        <f t="shared" si="34"/>
        <v>0</v>
      </c>
      <c r="Y182" s="9" t="e">
        <f>(#REF!+#REF!+#REF!)</f>
        <v>#REF!</v>
      </c>
      <c r="Z182" s="9">
        <f t="shared" si="35"/>
        <v>0</v>
      </c>
    </row>
    <row r="183" spans="1:26" x14ac:dyDescent="0.3">
      <c r="A183" s="5"/>
      <c r="B183" s="5"/>
      <c r="C183" s="5" t="e">
        <f>VLOOKUP(Table268[[#This Row],[Redni broj natjecatelja]],'Popis sudionika'!$A$4:$C$300,2,TRUE)</f>
        <v>#N/A</v>
      </c>
      <c r="D183" s="5" t="e">
        <f>VLOOKUP(Table268[[#This Row],[Redni broj natjecatelja]],'Popis sudionika'!$A$4:$C$300,3,TRUE)</f>
        <v>#N/A</v>
      </c>
      <c r="E183" s="11"/>
      <c r="F183" s="5"/>
      <c r="G183" s="12"/>
      <c r="H183" s="9">
        <f t="shared" si="30"/>
        <v>0</v>
      </c>
      <c r="I183" s="11"/>
      <c r="J183" s="5"/>
      <c r="K183" s="12"/>
      <c r="L183" s="9">
        <f t="shared" si="31"/>
        <v>0</v>
      </c>
      <c r="M183" s="11"/>
      <c r="N183" s="5"/>
      <c r="O183" s="12"/>
      <c r="P183" s="9">
        <f t="shared" si="32"/>
        <v>0</v>
      </c>
      <c r="Q183" s="11"/>
      <c r="R183" s="5"/>
      <c r="S183" s="12"/>
      <c r="T183" s="9">
        <f t="shared" si="33"/>
        <v>0</v>
      </c>
      <c r="U183" s="11"/>
      <c r="V183" s="5"/>
      <c r="W183" s="12"/>
      <c r="X183" s="9">
        <f t="shared" si="34"/>
        <v>0</v>
      </c>
      <c r="Y183" s="9" t="e">
        <f>(#REF!+#REF!+#REF!)</f>
        <v>#REF!</v>
      </c>
      <c r="Z183" s="9">
        <f t="shared" si="35"/>
        <v>0</v>
      </c>
    </row>
    <row r="184" spans="1:26" x14ac:dyDescent="0.3">
      <c r="A184" s="5"/>
      <c r="B184" s="5"/>
      <c r="C184" s="5" t="e">
        <f>VLOOKUP(Table268[[#This Row],[Redni broj natjecatelja]],'Popis sudionika'!$A$4:$C$300,2,TRUE)</f>
        <v>#N/A</v>
      </c>
      <c r="D184" s="5" t="e">
        <f>VLOOKUP(Table268[[#This Row],[Redni broj natjecatelja]],'Popis sudionika'!$A$4:$C$300,3,TRUE)</f>
        <v>#N/A</v>
      </c>
      <c r="E184" s="11"/>
      <c r="F184" s="5"/>
      <c r="G184" s="12"/>
      <c r="H184" s="9">
        <f t="shared" si="30"/>
        <v>0</v>
      </c>
      <c r="I184" s="11"/>
      <c r="J184" s="5"/>
      <c r="K184" s="12"/>
      <c r="L184" s="9">
        <f t="shared" si="31"/>
        <v>0</v>
      </c>
      <c r="M184" s="11"/>
      <c r="N184" s="5"/>
      <c r="O184" s="12"/>
      <c r="P184" s="9">
        <f t="shared" si="32"/>
        <v>0</v>
      </c>
      <c r="Q184" s="11"/>
      <c r="R184" s="5"/>
      <c r="S184" s="12"/>
      <c r="T184" s="9">
        <f t="shared" si="33"/>
        <v>0</v>
      </c>
      <c r="U184" s="11"/>
      <c r="V184" s="5"/>
      <c r="W184" s="12"/>
      <c r="X184" s="9">
        <f t="shared" si="34"/>
        <v>0</v>
      </c>
      <c r="Y184" s="9" t="e">
        <f>(#REF!+#REF!+#REF!)</f>
        <v>#REF!</v>
      </c>
      <c r="Z184" s="9">
        <f t="shared" si="35"/>
        <v>0</v>
      </c>
    </row>
    <row r="185" spans="1:26" x14ac:dyDescent="0.3">
      <c r="A185" s="5"/>
      <c r="B185" s="5"/>
      <c r="C185" s="5" t="e">
        <f>VLOOKUP(Table268[[#This Row],[Redni broj natjecatelja]],'Popis sudionika'!$A$4:$C$300,2,TRUE)</f>
        <v>#N/A</v>
      </c>
      <c r="D185" s="5" t="e">
        <f>VLOOKUP(Table268[[#This Row],[Redni broj natjecatelja]],'Popis sudionika'!$A$4:$C$300,3,TRUE)</f>
        <v>#N/A</v>
      </c>
      <c r="E185" s="11"/>
      <c r="F185" s="5"/>
      <c r="G185" s="12"/>
      <c r="H185" s="9">
        <f t="shared" si="30"/>
        <v>0</v>
      </c>
      <c r="I185" s="11"/>
      <c r="J185" s="5"/>
      <c r="K185" s="12"/>
      <c r="L185" s="9">
        <f t="shared" si="31"/>
        <v>0</v>
      </c>
      <c r="M185" s="11"/>
      <c r="N185" s="5"/>
      <c r="O185" s="12"/>
      <c r="P185" s="9">
        <f t="shared" si="32"/>
        <v>0</v>
      </c>
      <c r="Q185" s="11"/>
      <c r="R185" s="5"/>
      <c r="S185" s="12"/>
      <c r="T185" s="9">
        <f t="shared" si="33"/>
        <v>0</v>
      </c>
      <c r="U185" s="11"/>
      <c r="V185" s="5"/>
      <c r="W185" s="12"/>
      <c r="X185" s="9">
        <f t="shared" si="34"/>
        <v>0</v>
      </c>
      <c r="Y185" s="9" t="e">
        <f>(#REF!+#REF!+#REF!)</f>
        <v>#REF!</v>
      </c>
      <c r="Z185" s="9">
        <f t="shared" si="35"/>
        <v>0</v>
      </c>
    </row>
    <row r="186" spans="1:26" x14ac:dyDescent="0.3">
      <c r="A186" s="5"/>
      <c r="B186" s="5"/>
      <c r="C186" s="5" t="e">
        <f>VLOOKUP(Table268[[#This Row],[Redni broj natjecatelja]],'Popis sudionika'!$A$4:$C$300,2,TRUE)</f>
        <v>#N/A</v>
      </c>
      <c r="D186" s="5" t="e">
        <f>VLOOKUP(Table268[[#This Row],[Redni broj natjecatelja]],'Popis sudionika'!$A$4:$C$300,3,TRUE)</f>
        <v>#N/A</v>
      </c>
      <c r="E186" s="11"/>
      <c r="F186" s="5"/>
      <c r="G186" s="12"/>
      <c r="H186" s="9">
        <f t="shared" si="30"/>
        <v>0</v>
      </c>
      <c r="I186" s="11"/>
      <c r="J186" s="5"/>
      <c r="K186" s="12"/>
      <c r="L186" s="9">
        <f t="shared" si="31"/>
        <v>0</v>
      </c>
      <c r="M186" s="11"/>
      <c r="N186" s="5"/>
      <c r="O186" s="12"/>
      <c r="P186" s="9">
        <f t="shared" si="32"/>
        <v>0</v>
      </c>
      <c r="Q186" s="11"/>
      <c r="R186" s="5"/>
      <c r="S186" s="12"/>
      <c r="T186" s="9">
        <f t="shared" si="33"/>
        <v>0</v>
      </c>
      <c r="U186" s="11"/>
      <c r="V186" s="5"/>
      <c r="W186" s="12"/>
      <c r="X186" s="9">
        <f t="shared" si="34"/>
        <v>0</v>
      </c>
      <c r="Y186" s="9" t="e">
        <f>(#REF!+#REF!+#REF!)</f>
        <v>#REF!</v>
      </c>
      <c r="Z186" s="9">
        <f t="shared" si="35"/>
        <v>0</v>
      </c>
    </row>
    <row r="187" spans="1:26" x14ac:dyDescent="0.3">
      <c r="A187" s="5"/>
      <c r="B187" s="5"/>
      <c r="C187" s="5" t="e">
        <f>VLOOKUP(Table268[[#This Row],[Redni broj natjecatelja]],'Popis sudionika'!$A$4:$C$300,2,TRUE)</f>
        <v>#N/A</v>
      </c>
      <c r="D187" s="5" t="e">
        <f>VLOOKUP(Table268[[#This Row],[Redni broj natjecatelja]],'Popis sudionika'!$A$4:$C$300,3,TRUE)</f>
        <v>#N/A</v>
      </c>
      <c r="E187" s="11"/>
      <c r="F187" s="5"/>
      <c r="G187" s="12"/>
      <c r="H187" s="9">
        <f t="shared" si="30"/>
        <v>0</v>
      </c>
      <c r="I187" s="11"/>
      <c r="J187" s="5"/>
      <c r="K187" s="12"/>
      <c r="L187" s="9">
        <f t="shared" si="31"/>
        <v>0</v>
      </c>
      <c r="M187" s="11"/>
      <c r="N187" s="5"/>
      <c r="O187" s="12"/>
      <c r="P187" s="9">
        <f t="shared" si="32"/>
        <v>0</v>
      </c>
      <c r="Q187" s="11"/>
      <c r="R187" s="5"/>
      <c r="S187" s="12"/>
      <c r="T187" s="9">
        <f t="shared" si="33"/>
        <v>0</v>
      </c>
      <c r="U187" s="11"/>
      <c r="V187" s="5"/>
      <c r="W187" s="12"/>
      <c r="X187" s="9">
        <f t="shared" si="34"/>
        <v>0</v>
      </c>
      <c r="Y187" s="9" t="e">
        <f>(#REF!+#REF!+#REF!)</f>
        <v>#REF!</v>
      </c>
      <c r="Z187" s="9">
        <f t="shared" si="35"/>
        <v>0</v>
      </c>
    </row>
    <row r="188" spans="1:26" x14ac:dyDescent="0.3">
      <c r="A188" s="5"/>
      <c r="B188" s="5"/>
      <c r="C188" s="5" t="e">
        <f>VLOOKUP(Table268[[#This Row],[Redni broj natjecatelja]],'Popis sudionika'!$A$4:$C$300,2,TRUE)</f>
        <v>#N/A</v>
      </c>
      <c r="D188" s="5" t="e">
        <f>VLOOKUP(Table268[[#This Row],[Redni broj natjecatelja]],'Popis sudionika'!$A$4:$C$300,3,TRUE)</f>
        <v>#N/A</v>
      </c>
      <c r="E188" s="11"/>
      <c r="F188" s="5"/>
      <c r="G188" s="12"/>
      <c r="H188" s="9">
        <f t="shared" si="30"/>
        <v>0</v>
      </c>
      <c r="I188" s="11"/>
      <c r="J188" s="5"/>
      <c r="K188" s="12"/>
      <c r="L188" s="9">
        <f t="shared" si="31"/>
        <v>0</v>
      </c>
      <c r="M188" s="11"/>
      <c r="N188" s="5"/>
      <c r="O188" s="12"/>
      <c r="P188" s="9">
        <f t="shared" si="32"/>
        <v>0</v>
      </c>
      <c r="Q188" s="11"/>
      <c r="R188" s="5"/>
      <c r="S188" s="12"/>
      <c r="T188" s="9">
        <f t="shared" si="33"/>
        <v>0</v>
      </c>
      <c r="U188" s="11"/>
      <c r="V188" s="5"/>
      <c r="W188" s="12"/>
      <c r="X188" s="9">
        <f t="shared" si="34"/>
        <v>0</v>
      </c>
      <c r="Y188" s="9" t="e">
        <f>(#REF!+#REF!+#REF!)</f>
        <v>#REF!</v>
      </c>
      <c r="Z188" s="9">
        <f t="shared" si="35"/>
        <v>0</v>
      </c>
    </row>
    <row r="189" spans="1:26" x14ac:dyDescent="0.3">
      <c r="A189" s="5"/>
      <c r="B189" s="5"/>
      <c r="C189" s="5" t="e">
        <f>VLOOKUP(Table268[[#This Row],[Redni broj natjecatelja]],'Popis sudionika'!$A$4:$C$300,2,TRUE)</f>
        <v>#N/A</v>
      </c>
      <c r="D189" s="5" t="e">
        <f>VLOOKUP(Table268[[#This Row],[Redni broj natjecatelja]],'Popis sudionika'!$A$4:$C$300,3,TRUE)</f>
        <v>#N/A</v>
      </c>
      <c r="E189" s="11"/>
      <c r="F189" s="5"/>
      <c r="G189" s="12"/>
      <c r="H189" s="9">
        <f t="shared" si="30"/>
        <v>0</v>
      </c>
      <c r="I189" s="11"/>
      <c r="J189" s="5"/>
      <c r="K189" s="12"/>
      <c r="L189" s="9">
        <f t="shared" si="31"/>
        <v>0</v>
      </c>
      <c r="M189" s="11"/>
      <c r="N189" s="5"/>
      <c r="O189" s="12"/>
      <c r="P189" s="9">
        <f t="shared" si="32"/>
        <v>0</v>
      </c>
      <c r="Q189" s="11"/>
      <c r="R189" s="5"/>
      <c r="S189" s="12"/>
      <c r="T189" s="9">
        <f t="shared" si="33"/>
        <v>0</v>
      </c>
      <c r="U189" s="11"/>
      <c r="V189" s="5"/>
      <c r="W189" s="12"/>
      <c r="X189" s="9">
        <f t="shared" si="34"/>
        <v>0</v>
      </c>
      <c r="Y189" s="9" t="e">
        <f>(#REF!+#REF!+#REF!)</f>
        <v>#REF!</v>
      </c>
      <c r="Z189" s="9">
        <f t="shared" si="35"/>
        <v>0</v>
      </c>
    </row>
    <row r="190" spans="1:26" x14ac:dyDescent="0.3">
      <c r="A190" s="5"/>
      <c r="B190" s="5"/>
      <c r="C190" s="5" t="e">
        <f>VLOOKUP(Table268[[#This Row],[Redni broj natjecatelja]],'Popis sudionika'!$A$4:$C$300,2,TRUE)</f>
        <v>#N/A</v>
      </c>
      <c r="D190" s="5" t="e">
        <f>VLOOKUP(Table268[[#This Row],[Redni broj natjecatelja]],'Popis sudionika'!$A$4:$C$300,3,TRUE)</f>
        <v>#N/A</v>
      </c>
      <c r="E190" s="11"/>
      <c r="F190" s="5"/>
      <c r="G190" s="12"/>
      <c r="H190" s="9">
        <f t="shared" si="30"/>
        <v>0</v>
      </c>
      <c r="I190" s="11"/>
      <c r="J190" s="5"/>
      <c r="K190" s="12"/>
      <c r="L190" s="9">
        <f t="shared" si="31"/>
        <v>0</v>
      </c>
      <c r="M190" s="11"/>
      <c r="N190" s="5"/>
      <c r="O190" s="12"/>
      <c r="P190" s="9">
        <f t="shared" si="32"/>
        <v>0</v>
      </c>
      <c r="Q190" s="11"/>
      <c r="R190" s="5"/>
      <c r="S190" s="12"/>
      <c r="T190" s="9">
        <f t="shared" si="33"/>
        <v>0</v>
      </c>
      <c r="U190" s="11"/>
      <c r="V190" s="5"/>
      <c r="W190" s="12"/>
      <c r="X190" s="9">
        <f t="shared" si="34"/>
        <v>0</v>
      </c>
      <c r="Y190" s="9" t="e">
        <f>(#REF!+#REF!+#REF!)</f>
        <v>#REF!</v>
      </c>
      <c r="Z190" s="9">
        <f t="shared" si="35"/>
        <v>0</v>
      </c>
    </row>
    <row r="191" spans="1:26" x14ac:dyDescent="0.3">
      <c r="A191" s="5"/>
      <c r="B191" s="5"/>
      <c r="C191" s="5" t="e">
        <f>VLOOKUP(Table268[[#This Row],[Redni broj natjecatelja]],'Popis sudionika'!$A$4:$C$300,2,TRUE)</f>
        <v>#N/A</v>
      </c>
      <c r="D191" s="5" t="e">
        <f>VLOOKUP(Table268[[#This Row],[Redni broj natjecatelja]],'Popis sudionika'!$A$4:$C$300,3,TRUE)</f>
        <v>#N/A</v>
      </c>
      <c r="E191" s="11"/>
      <c r="F191" s="5"/>
      <c r="G191" s="12"/>
      <c r="H191" s="9">
        <f t="shared" si="30"/>
        <v>0</v>
      </c>
      <c r="I191" s="11"/>
      <c r="J191" s="5"/>
      <c r="K191" s="12"/>
      <c r="L191" s="9">
        <f t="shared" si="31"/>
        <v>0</v>
      </c>
      <c r="M191" s="11"/>
      <c r="N191" s="5"/>
      <c r="O191" s="12"/>
      <c r="P191" s="9">
        <f t="shared" si="32"/>
        <v>0</v>
      </c>
      <c r="Q191" s="11"/>
      <c r="R191" s="5"/>
      <c r="S191" s="12"/>
      <c r="T191" s="9">
        <f t="shared" si="33"/>
        <v>0</v>
      </c>
      <c r="U191" s="11"/>
      <c r="V191" s="5"/>
      <c r="W191" s="12"/>
      <c r="X191" s="9">
        <f t="shared" si="34"/>
        <v>0</v>
      </c>
      <c r="Y191" s="9" t="e">
        <f>(#REF!+#REF!+#REF!)</f>
        <v>#REF!</v>
      </c>
      <c r="Z191" s="9">
        <f t="shared" si="35"/>
        <v>0</v>
      </c>
    </row>
    <row r="192" spans="1:26" x14ac:dyDescent="0.3">
      <c r="A192" s="5"/>
      <c r="B192" s="5"/>
      <c r="C192" s="5" t="e">
        <f>VLOOKUP(Table268[[#This Row],[Redni broj natjecatelja]],'Popis sudionika'!$A$4:$C$300,2,TRUE)</f>
        <v>#N/A</v>
      </c>
      <c r="D192" s="5" t="e">
        <f>VLOOKUP(Table268[[#This Row],[Redni broj natjecatelja]],'Popis sudionika'!$A$4:$C$300,3,TRUE)</f>
        <v>#N/A</v>
      </c>
      <c r="E192" s="11"/>
      <c r="F192" s="5"/>
      <c r="G192" s="12"/>
      <c r="H192" s="9">
        <f t="shared" si="30"/>
        <v>0</v>
      </c>
      <c r="I192" s="11"/>
      <c r="J192" s="5"/>
      <c r="K192" s="12"/>
      <c r="L192" s="9">
        <f t="shared" si="31"/>
        <v>0</v>
      </c>
      <c r="M192" s="11"/>
      <c r="N192" s="5"/>
      <c r="O192" s="12"/>
      <c r="P192" s="9">
        <f t="shared" si="32"/>
        <v>0</v>
      </c>
      <c r="Q192" s="11"/>
      <c r="R192" s="5"/>
      <c r="S192" s="12"/>
      <c r="T192" s="9">
        <f t="shared" si="33"/>
        <v>0</v>
      </c>
      <c r="U192" s="11"/>
      <c r="V192" s="5"/>
      <c r="W192" s="12"/>
      <c r="X192" s="9">
        <f t="shared" si="34"/>
        <v>0</v>
      </c>
      <c r="Y192" s="9" t="e">
        <f>(#REF!+#REF!+#REF!)</f>
        <v>#REF!</v>
      </c>
      <c r="Z192" s="9">
        <f t="shared" si="35"/>
        <v>0</v>
      </c>
    </row>
    <row r="193" spans="1:26" x14ac:dyDescent="0.3">
      <c r="A193" s="5"/>
      <c r="B193" s="5"/>
      <c r="C193" s="5" t="e">
        <f>VLOOKUP(Table268[[#This Row],[Redni broj natjecatelja]],'Popis sudionika'!$A$4:$C$300,2,TRUE)</f>
        <v>#N/A</v>
      </c>
      <c r="D193" s="5" t="e">
        <f>VLOOKUP(Table268[[#This Row],[Redni broj natjecatelja]],'Popis sudionika'!$A$4:$C$300,3,TRUE)</f>
        <v>#N/A</v>
      </c>
      <c r="E193" s="11"/>
      <c r="F193" s="5"/>
      <c r="G193" s="12"/>
      <c r="H193" s="9">
        <f t="shared" si="30"/>
        <v>0</v>
      </c>
      <c r="I193" s="11"/>
      <c r="J193" s="5"/>
      <c r="K193" s="12"/>
      <c r="L193" s="9">
        <f t="shared" si="31"/>
        <v>0</v>
      </c>
      <c r="M193" s="11"/>
      <c r="N193" s="5"/>
      <c r="O193" s="12"/>
      <c r="P193" s="9">
        <f t="shared" si="32"/>
        <v>0</v>
      </c>
      <c r="Q193" s="11"/>
      <c r="R193" s="5"/>
      <c r="S193" s="12"/>
      <c r="T193" s="9">
        <f t="shared" si="33"/>
        <v>0</v>
      </c>
      <c r="U193" s="11"/>
      <c r="V193" s="5"/>
      <c r="W193" s="12"/>
      <c r="X193" s="9">
        <f t="shared" si="34"/>
        <v>0</v>
      </c>
      <c r="Y193" s="9" t="e">
        <f>(#REF!+#REF!+#REF!)</f>
        <v>#REF!</v>
      </c>
      <c r="Z193" s="9">
        <f t="shared" si="35"/>
        <v>0</v>
      </c>
    </row>
    <row r="194" spans="1:26" x14ac:dyDescent="0.3">
      <c r="A194" s="5"/>
      <c r="B194" s="5"/>
      <c r="C194" s="5" t="e">
        <f>VLOOKUP(Table268[[#This Row],[Redni broj natjecatelja]],'Popis sudionika'!$A$4:$C$300,2,TRUE)</f>
        <v>#N/A</v>
      </c>
      <c r="D194" s="5" t="e">
        <f>VLOOKUP(Table268[[#This Row],[Redni broj natjecatelja]],'Popis sudionika'!$A$4:$C$300,3,TRUE)</f>
        <v>#N/A</v>
      </c>
      <c r="E194" s="11"/>
      <c r="F194" s="5"/>
      <c r="G194" s="12"/>
      <c r="H194" s="9">
        <f t="shared" si="30"/>
        <v>0</v>
      </c>
      <c r="I194" s="11"/>
      <c r="J194" s="5"/>
      <c r="K194" s="12"/>
      <c r="L194" s="9">
        <f t="shared" si="31"/>
        <v>0</v>
      </c>
      <c r="M194" s="11"/>
      <c r="N194" s="5"/>
      <c r="O194" s="12"/>
      <c r="P194" s="9">
        <f t="shared" si="32"/>
        <v>0</v>
      </c>
      <c r="Q194" s="11"/>
      <c r="R194" s="5"/>
      <c r="S194" s="12"/>
      <c r="T194" s="9">
        <f t="shared" si="33"/>
        <v>0</v>
      </c>
      <c r="U194" s="11"/>
      <c r="V194" s="5"/>
      <c r="W194" s="12"/>
      <c r="X194" s="9">
        <f t="shared" si="34"/>
        <v>0</v>
      </c>
      <c r="Y194" s="9" t="e">
        <f>(#REF!+#REF!+#REF!)</f>
        <v>#REF!</v>
      </c>
      <c r="Z194" s="9">
        <f t="shared" si="35"/>
        <v>0</v>
      </c>
    </row>
    <row r="195" spans="1:26" ht="15" thickBot="1" x14ac:dyDescent="0.35">
      <c r="A195" s="5"/>
      <c r="B195" s="5"/>
      <c r="C195" s="5" t="e">
        <f>VLOOKUP(Table268[[#This Row],[Redni broj natjecatelja]],'Popis sudionika'!$A$4:$C$300,2,TRUE)</f>
        <v>#N/A</v>
      </c>
      <c r="D195" s="5" t="e">
        <f>VLOOKUP(Table268[[#This Row],[Redni broj natjecatelja]],'Popis sudionika'!$A$4:$C$300,3,TRUE)</f>
        <v>#N/A</v>
      </c>
      <c r="E195" s="13"/>
      <c r="F195" s="14"/>
      <c r="G195" s="15"/>
      <c r="H195" s="10">
        <f t="shared" si="30"/>
        <v>0</v>
      </c>
      <c r="I195" s="13"/>
      <c r="J195" s="14"/>
      <c r="K195" s="15"/>
      <c r="L195" s="10">
        <f t="shared" si="31"/>
        <v>0</v>
      </c>
      <c r="M195" s="13"/>
      <c r="N195" s="14"/>
      <c r="O195" s="15"/>
      <c r="P195" s="10">
        <f t="shared" si="32"/>
        <v>0</v>
      </c>
      <c r="Q195" s="13"/>
      <c r="R195" s="14"/>
      <c r="S195" s="15"/>
      <c r="T195" s="10">
        <f t="shared" si="33"/>
        <v>0</v>
      </c>
      <c r="U195" s="13"/>
      <c r="V195" s="14"/>
      <c r="W195" s="15"/>
      <c r="X195" s="10">
        <f t="shared" si="34"/>
        <v>0</v>
      </c>
      <c r="Y195" s="10" t="e">
        <f>(#REF!+#REF!+#REF!)</f>
        <v>#REF!</v>
      </c>
      <c r="Z195" s="10">
        <f t="shared" si="35"/>
        <v>0</v>
      </c>
    </row>
    <row r="196" spans="1:26" ht="15" thickTop="1" x14ac:dyDescent="0.3"/>
  </sheetData>
  <mergeCells count="1">
    <mergeCell ref="A1:D1"/>
  </mergeCells>
  <pageMargins left="0.7" right="0.7" top="0.75" bottom="0.75" header="0.3" footer="0.3"/>
  <pageSetup paperSize="9" scale="47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1"/>
  <sheetViews>
    <sheetView topLeftCell="B1" zoomScale="84" zoomScaleNormal="84" workbookViewId="0">
      <selection activeCell="A2" sqref="A1:A1048576"/>
    </sheetView>
  </sheetViews>
  <sheetFormatPr defaultRowHeight="14.4" x14ac:dyDescent="0.3"/>
  <cols>
    <col min="1" max="1" width="13.6640625" hidden="1" customWidth="1"/>
    <col min="2" max="2" width="9.44140625" customWidth="1"/>
    <col min="3" max="3" width="19.6640625" customWidth="1"/>
    <col min="4" max="4" width="24" customWidth="1"/>
    <col min="5" max="5" width="15.5546875" hidden="1" customWidth="1"/>
    <col min="6" max="6" width="13.5546875" hidden="1" customWidth="1"/>
    <col min="7" max="8" width="10.33203125" hidden="1" customWidth="1"/>
    <col min="9" max="9" width="15.5546875" hidden="1" customWidth="1"/>
    <col min="10" max="12" width="10.33203125" hidden="1" customWidth="1"/>
    <col min="13" max="13" width="15.5546875" hidden="1" customWidth="1"/>
    <col min="14" max="16" width="10.33203125" hidden="1" customWidth="1"/>
    <col min="17" max="17" width="15.5546875" hidden="1" customWidth="1"/>
    <col min="18" max="20" width="10.33203125" hidden="1" customWidth="1"/>
    <col min="21" max="21" width="8.33203125" hidden="1" customWidth="1"/>
    <col min="22" max="25" width="10.33203125" hidden="1" customWidth="1"/>
    <col min="26" max="26" width="11.44140625" customWidth="1"/>
  </cols>
  <sheetData>
    <row r="1" spans="1:26" ht="14.55" x14ac:dyDescent="0.3">
      <c r="A1" s="28" t="s">
        <v>28</v>
      </c>
      <c r="B1" s="28"/>
      <c r="C1" s="28"/>
      <c r="D1" s="28"/>
    </row>
    <row r="3" spans="1:26" s="3" customFormat="1" ht="43.2" x14ac:dyDescent="0.3">
      <c r="A3" s="2" t="s">
        <v>24</v>
      </c>
      <c r="B3" s="2" t="s">
        <v>23</v>
      </c>
      <c r="C3" s="1" t="s">
        <v>25</v>
      </c>
      <c r="D3" s="1" t="s">
        <v>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1</v>
      </c>
    </row>
    <row r="4" spans="1:26" x14ac:dyDescent="0.3">
      <c r="A4" s="19" t="s">
        <v>148</v>
      </c>
      <c r="B4" s="19" t="s">
        <v>148</v>
      </c>
      <c r="C4" s="19" t="str">
        <f>VLOOKUP(Table2689[[#This Row],[Redni broj natjecatelja]],'Popis sudionika'!$A$4:$C$300,2,TRUE)</f>
        <v>Josip Andrić</v>
      </c>
      <c r="D4" s="19" t="str">
        <f>VLOOKUP(Table2689[[#This Row],[Redni broj natjecatelja]],'Popis sudionika'!$A$4:$C$300,3,TRUE)</f>
        <v>Mrkodol</v>
      </c>
      <c r="E4" s="20">
        <v>14.2</v>
      </c>
      <c r="F4" s="19">
        <v>18.95</v>
      </c>
      <c r="G4" s="21">
        <v>22.9</v>
      </c>
      <c r="H4" s="22">
        <f t="shared" ref="H4:H35" si="0">(E4+F4+G4)</f>
        <v>56.05</v>
      </c>
      <c r="I4" s="20">
        <v>13.9</v>
      </c>
      <c r="J4" s="19">
        <v>18.399999999999999</v>
      </c>
      <c r="K4" s="21">
        <v>22.1</v>
      </c>
      <c r="L4" s="22">
        <f t="shared" ref="L4:L35" si="1">(I4+J4+K4)</f>
        <v>54.4</v>
      </c>
      <c r="M4" s="20">
        <v>14</v>
      </c>
      <c r="N4" s="19">
        <v>18.7</v>
      </c>
      <c r="O4" s="21">
        <v>23.3</v>
      </c>
      <c r="P4" s="22">
        <f t="shared" ref="P4:P35" si="2">(M4+N4+O4)</f>
        <v>56</v>
      </c>
      <c r="Q4" s="20">
        <v>14.6</v>
      </c>
      <c r="R4" s="19">
        <v>19.5</v>
      </c>
      <c r="S4" s="21">
        <v>24.3</v>
      </c>
      <c r="T4" s="22">
        <f t="shared" ref="T4:T35" si="3">(Q4+R4+S4)</f>
        <v>58.400000000000006</v>
      </c>
      <c r="U4" s="20">
        <v>14.2</v>
      </c>
      <c r="V4" s="19">
        <v>18.899999999999999</v>
      </c>
      <c r="W4" s="21">
        <v>22.8</v>
      </c>
      <c r="X4" s="22">
        <f t="shared" ref="X4:X35" si="4">(U4+V4+W4)</f>
        <v>55.899999999999991</v>
      </c>
      <c r="Y4" s="22" t="e">
        <f>(#REF!+#REF!+#REF!)</f>
        <v>#REF!</v>
      </c>
      <c r="Z4" s="22">
        <f t="shared" ref="Z4:Z35" si="5">(H4+L4+P4+T4+X4)/5</f>
        <v>56.15</v>
      </c>
    </row>
    <row r="5" spans="1:26" x14ac:dyDescent="0.3">
      <c r="A5" s="19" t="s">
        <v>151</v>
      </c>
      <c r="B5" s="19" t="s">
        <v>151</v>
      </c>
      <c r="C5" s="19" t="str">
        <f>VLOOKUP(Table2689[[#This Row],[Redni broj natjecatelja]],'Popis sudionika'!$A$4:$C$300,2,TRUE)</f>
        <v>Josip Andrić</v>
      </c>
      <c r="D5" s="19" t="str">
        <f>VLOOKUP(Table2689[[#This Row],[Redni broj natjecatelja]],'Popis sudionika'!$A$4:$C$300,3,TRUE)</f>
        <v>Mrkodol</v>
      </c>
      <c r="E5" s="20">
        <v>13.9</v>
      </c>
      <c r="F5" s="19">
        <v>18.7</v>
      </c>
      <c r="G5" s="21">
        <v>22.9</v>
      </c>
      <c r="H5" s="22">
        <f t="shared" si="0"/>
        <v>55.5</v>
      </c>
      <c r="I5" s="20">
        <v>13.8</v>
      </c>
      <c r="J5" s="19">
        <v>17.8</v>
      </c>
      <c r="K5" s="21">
        <v>21.8</v>
      </c>
      <c r="L5" s="22">
        <f t="shared" si="1"/>
        <v>53.400000000000006</v>
      </c>
      <c r="M5" s="20">
        <v>14</v>
      </c>
      <c r="N5" s="19">
        <v>19</v>
      </c>
      <c r="O5" s="21">
        <v>24.1</v>
      </c>
      <c r="P5" s="22">
        <f t="shared" si="2"/>
        <v>57.1</v>
      </c>
      <c r="Q5" s="20">
        <v>14.7</v>
      </c>
      <c r="R5" s="19">
        <v>19.3</v>
      </c>
      <c r="S5" s="21">
        <v>23.9</v>
      </c>
      <c r="T5" s="22">
        <f t="shared" si="3"/>
        <v>57.9</v>
      </c>
      <c r="U5" s="20">
        <v>14.2</v>
      </c>
      <c r="V5" s="19">
        <v>18.2</v>
      </c>
      <c r="W5" s="21">
        <v>24.2</v>
      </c>
      <c r="X5" s="22">
        <f t="shared" si="4"/>
        <v>56.599999999999994</v>
      </c>
      <c r="Y5" s="22" t="e">
        <f>(#REF!+#REF!+#REF!)</f>
        <v>#REF!</v>
      </c>
      <c r="Z5" s="22">
        <f t="shared" si="5"/>
        <v>56.1</v>
      </c>
    </row>
    <row r="6" spans="1:26" x14ac:dyDescent="0.3">
      <c r="A6" s="19" t="s">
        <v>157</v>
      </c>
      <c r="B6" s="19" t="s">
        <v>157</v>
      </c>
      <c r="C6" s="19" t="str">
        <f>VLOOKUP(Table2689[[#This Row],[Redni broj natjecatelja]],'Popis sudionika'!$A$4:$C$300,2,TRUE)</f>
        <v>Jozo Karimović</v>
      </c>
      <c r="D6" s="19" t="str">
        <f>VLOOKUP(Table2689[[#This Row],[Redni broj natjecatelja]],'Popis sudionika'!$A$4:$C$300,3,TRUE)</f>
        <v>Žepče</v>
      </c>
      <c r="E6" s="20">
        <v>13.3</v>
      </c>
      <c r="F6" s="19">
        <v>17.100000000000001</v>
      </c>
      <c r="G6" s="21">
        <v>21.2</v>
      </c>
      <c r="H6" s="22">
        <f t="shared" si="0"/>
        <v>51.6</v>
      </c>
      <c r="I6" s="20">
        <v>14.1</v>
      </c>
      <c r="J6" s="19">
        <v>18.100000000000001</v>
      </c>
      <c r="K6" s="21">
        <v>23.2</v>
      </c>
      <c r="L6" s="22">
        <f t="shared" si="1"/>
        <v>55.400000000000006</v>
      </c>
      <c r="M6" s="20">
        <v>14.1</v>
      </c>
      <c r="N6" s="19">
        <v>18.2</v>
      </c>
      <c r="O6" s="21">
        <v>23.1</v>
      </c>
      <c r="P6" s="22">
        <f t="shared" si="2"/>
        <v>55.4</v>
      </c>
      <c r="Q6" s="20">
        <v>14.2</v>
      </c>
      <c r="R6" s="19">
        <v>18.2</v>
      </c>
      <c r="S6" s="21">
        <v>23.3</v>
      </c>
      <c r="T6" s="22">
        <f t="shared" si="3"/>
        <v>55.7</v>
      </c>
      <c r="U6" s="20">
        <v>13.8</v>
      </c>
      <c r="V6" s="19">
        <v>18.2</v>
      </c>
      <c r="W6" s="21">
        <v>23.2</v>
      </c>
      <c r="X6" s="22">
        <f t="shared" si="4"/>
        <v>55.2</v>
      </c>
      <c r="Y6" s="22" t="e">
        <f>(#REF!+#REF!+#REF!)</f>
        <v>#REF!</v>
      </c>
      <c r="Z6" s="22">
        <f t="shared" si="5"/>
        <v>54.660000000000004</v>
      </c>
    </row>
    <row r="7" spans="1:26" x14ac:dyDescent="0.3">
      <c r="A7" s="19" t="s">
        <v>147</v>
      </c>
      <c r="B7" s="19" t="s">
        <v>147</v>
      </c>
      <c r="C7" s="19" t="str">
        <f>VLOOKUP(Table2689[[#This Row],[Redni broj natjecatelja]],'Popis sudionika'!$A$4:$C$300,2,TRUE)</f>
        <v>Stipe Šarić</v>
      </c>
      <c r="D7" s="19" t="str">
        <f>VLOOKUP(Table2689[[#This Row],[Redni broj natjecatelja]],'Popis sudionika'!$A$4:$C$300,3,TRUE)</f>
        <v>Bukova Gora</v>
      </c>
      <c r="E7" s="20">
        <v>14.2</v>
      </c>
      <c r="F7" s="19">
        <v>19.2</v>
      </c>
      <c r="G7" s="21">
        <v>21.3</v>
      </c>
      <c r="H7" s="22">
        <f t="shared" si="0"/>
        <v>54.7</v>
      </c>
      <c r="I7" s="20">
        <v>13.9</v>
      </c>
      <c r="J7" s="19">
        <v>17.899999999999999</v>
      </c>
      <c r="K7" s="21">
        <v>21.8</v>
      </c>
      <c r="L7" s="22">
        <f t="shared" si="1"/>
        <v>53.599999999999994</v>
      </c>
      <c r="M7" s="20">
        <v>13.7</v>
      </c>
      <c r="N7" s="19">
        <v>18.8</v>
      </c>
      <c r="O7" s="21">
        <v>21.2</v>
      </c>
      <c r="P7" s="22">
        <f t="shared" si="2"/>
        <v>53.7</v>
      </c>
      <c r="Q7" s="20">
        <v>13.7</v>
      </c>
      <c r="R7" s="19">
        <v>18.8</v>
      </c>
      <c r="S7" s="21">
        <v>22</v>
      </c>
      <c r="T7" s="22">
        <f t="shared" si="3"/>
        <v>54.5</v>
      </c>
      <c r="U7" s="20">
        <v>14.2</v>
      </c>
      <c r="V7" s="19">
        <v>18.5</v>
      </c>
      <c r="W7" s="21">
        <v>22.2</v>
      </c>
      <c r="X7" s="22">
        <f t="shared" si="4"/>
        <v>54.900000000000006</v>
      </c>
      <c r="Y7" s="22" t="e">
        <f>(#REF!+#REF!+#REF!)</f>
        <v>#REF!</v>
      </c>
      <c r="Z7" s="22">
        <f t="shared" si="5"/>
        <v>54.279999999999994</v>
      </c>
    </row>
    <row r="8" spans="1:26" x14ac:dyDescent="0.3">
      <c r="A8" s="19" t="s">
        <v>154</v>
      </c>
      <c r="B8" s="19" t="s">
        <v>154</v>
      </c>
      <c r="C8" s="19" t="str">
        <f>VLOOKUP(Table2689[[#This Row],[Redni broj natjecatelja]],'Popis sudionika'!$A$4:$C$300,2,TRUE)</f>
        <v>Savo Vasiljević</v>
      </c>
      <c r="D8" s="19" t="str">
        <f>VLOOKUP(Table2689[[#This Row],[Redni broj natjecatelja]],'Popis sudionika'!$A$4:$C$300,3,TRUE)</f>
        <v>Rogolji</v>
      </c>
      <c r="E8" s="20">
        <v>13.9</v>
      </c>
      <c r="F8" s="19">
        <v>18.100000000000001</v>
      </c>
      <c r="G8" s="21">
        <v>22.1</v>
      </c>
      <c r="H8" s="22">
        <f t="shared" si="0"/>
        <v>54.1</v>
      </c>
      <c r="I8" s="20">
        <v>13.1</v>
      </c>
      <c r="J8" s="19">
        <v>17.899999999999999</v>
      </c>
      <c r="K8" s="21">
        <v>22.7</v>
      </c>
      <c r="L8" s="22">
        <f t="shared" si="1"/>
        <v>53.7</v>
      </c>
      <c r="M8" s="20">
        <v>14</v>
      </c>
      <c r="N8" s="19">
        <v>18.5</v>
      </c>
      <c r="O8" s="21">
        <v>23.1</v>
      </c>
      <c r="P8" s="22">
        <f t="shared" si="2"/>
        <v>55.6</v>
      </c>
      <c r="Q8" s="20">
        <v>14.1</v>
      </c>
      <c r="R8" s="19">
        <v>18.7</v>
      </c>
      <c r="S8" s="21">
        <v>23.9</v>
      </c>
      <c r="T8" s="22">
        <f t="shared" si="3"/>
        <v>56.699999999999996</v>
      </c>
      <c r="U8" s="20">
        <v>13.8</v>
      </c>
      <c r="V8" s="19">
        <v>17.2</v>
      </c>
      <c r="W8" s="21">
        <v>20.100000000000001</v>
      </c>
      <c r="X8" s="22">
        <f t="shared" si="4"/>
        <v>51.1</v>
      </c>
      <c r="Y8" s="22" t="e">
        <f>(#REF!+#REF!+#REF!)</f>
        <v>#REF!</v>
      </c>
      <c r="Z8" s="22">
        <f t="shared" si="5"/>
        <v>54.239999999999995</v>
      </c>
    </row>
    <row r="9" spans="1:26" x14ac:dyDescent="0.3">
      <c r="A9" s="23" t="s">
        <v>144</v>
      </c>
      <c r="B9" s="23" t="s">
        <v>144</v>
      </c>
      <c r="C9" s="23" t="str">
        <f>VLOOKUP(Table2689[[#This Row],[Redni broj natjecatelja]],'Popis sudionika'!$A$4:$C$300,2,TRUE)</f>
        <v>DIM doo</v>
      </c>
      <c r="D9" s="23" t="str">
        <f>VLOOKUP(Table2689[[#This Row],[Redni broj natjecatelja]],'Popis sudionika'!$A$4:$C$300,3,TRUE)</f>
        <v>Roško Polje</v>
      </c>
      <c r="E9" s="24">
        <v>13.7</v>
      </c>
      <c r="F9" s="23">
        <v>18.399999999999999</v>
      </c>
      <c r="G9" s="25">
        <v>21.5</v>
      </c>
      <c r="H9" s="26">
        <f t="shared" si="0"/>
        <v>53.599999999999994</v>
      </c>
      <c r="I9" s="24">
        <v>13.1</v>
      </c>
      <c r="J9" s="23">
        <v>16.2</v>
      </c>
      <c r="K9" s="25">
        <v>21.2</v>
      </c>
      <c r="L9" s="26">
        <f t="shared" si="1"/>
        <v>50.5</v>
      </c>
      <c r="M9" s="24">
        <v>13.6</v>
      </c>
      <c r="N9" s="23">
        <v>18.5</v>
      </c>
      <c r="O9" s="25">
        <v>23.5</v>
      </c>
      <c r="P9" s="26">
        <f t="shared" si="2"/>
        <v>55.6</v>
      </c>
      <c r="Q9" s="24">
        <v>13.9</v>
      </c>
      <c r="R9" s="23">
        <v>19.2</v>
      </c>
      <c r="S9" s="25">
        <v>21.9</v>
      </c>
      <c r="T9" s="26">
        <f t="shared" si="3"/>
        <v>55</v>
      </c>
      <c r="U9" s="24">
        <v>13.5</v>
      </c>
      <c r="V9" s="23">
        <v>17.399999999999999</v>
      </c>
      <c r="W9" s="25">
        <v>22.9</v>
      </c>
      <c r="X9" s="26">
        <f t="shared" si="4"/>
        <v>53.8</v>
      </c>
      <c r="Y9" s="26" t="e">
        <v>#REF!</v>
      </c>
      <c r="Z9" s="26">
        <f t="shared" si="5"/>
        <v>53.7</v>
      </c>
    </row>
    <row r="10" spans="1:26" x14ac:dyDescent="0.3">
      <c r="A10" s="23" t="s">
        <v>145</v>
      </c>
      <c r="B10" s="23" t="s">
        <v>145</v>
      </c>
      <c r="C10" s="23" t="str">
        <f>VLOOKUP(Table2689[[#This Row],[Redni broj natjecatelja]],'Popis sudionika'!$A$4:$C$300,2,TRUE)</f>
        <v>Vjeko Pavković</v>
      </c>
      <c r="D10" s="23" t="str">
        <f>VLOOKUP(Table2689[[#This Row],[Redni broj natjecatelja]],'Popis sudionika'!$A$4:$C$300,3,TRUE)</f>
        <v>Rakitno</v>
      </c>
      <c r="E10" s="24">
        <v>14.2</v>
      </c>
      <c r="F10" s="23">
        <v>17.8</v>
      </c>
      <c r="G10" s="25">
        <v>21.8</v>
      </c>
      <c r="H10" s="26">
        <f t="shared" si="0"/>
        <v>53.8</v>
      </c>
      <c r="I10" s="24">
        <v>14.6</v>
      </c>
      <c r="J10" s="23">
        <v>18.600000000000001</v>
      </c>
      <c r="K10" s="25">
        <v>21.1</v>
      </c>
      <c r="L10" s="26">
        <f t="shared" si="1"/>
        <v>54.300000000000004</v>
      </c>
      <c r="M10" s="24">
        <v>14.7</v>
      </c>
      <c r="N10" s="23">
        <v>18.600000000000001</v>
      </c>
      <c r="O10" s="25">
        <v>21.1</v>
      </c>
      <c r="P10" s="26">
        <f t="shared" si="2"/>
        <v>54.4</v>
      </c>
      <c r="Q10" s="24">
        <v>14.3</v>
      </c>
      <c r="R10" s="23">
        <v>17.399999999999999</v>
      </c>
      <c r="S10" s="25">
        <v>22</v>
      </c>
      <c r="T10" s="26">
        <f t="shared" si="3"/>
        <v>53.7</v>
      </c>
      <c r="U10" s="24">
        <v>13.2</v>
      </c>
      <c r="V10" s="23">
        <v>17.100000000000001</v>
      </c>
      <c r="W10" s="25">
        <v>21.1</v>
      </c>
      <c r="X10" s="26">
        <f t="shared" si="4"/>
        <v>51.400000000000006</v>
      </c>
      <c r="Y10" s="26" t="e">
        <v>#REF!</v>
      </c>
      <c r="Z10" s="26">
        <f t="shared" si="5"/>
        <v>53.52</v>
      </c>
    </row>
    <row r="11" spans="1:26" x14ac:dyDescent="0.3">
      <c r="A11" s="23" t="s">
        <v>143</v>
      </c>
      <c r="B11" s="23" t="s">
        <v>143</v>
      </c>
      <c r="C11" s="23" t="str">
        <f>VLOOKUP(Table2689[[#This Row],[Redni broj natjecatelja]],'Popis sudionika'!$A$4:$C$300,2,TRUE)</f>
        <v>Ivan Ćosić Ero</v>
      </c>
      <c r="D11" s="23" t="str">
        <f>VLOOKUP(Table2689[[#This Row],[Redni broj natjecatelja]],'Popis sudionika'!$A$4:$C$300,3,TRUE)</f>
        <v>Tomislavgrad</v>
      </c>
      <c r="E11" s="24">
        <v>13.7</v>
      </c>
      <c r="F11" s="23">
        <v>18.600000000000001</v>
      </c>
      <c r="G11" s="25">
        <v>20.100000000000001</v>
      </c>
      <c r="H11" s="26">
        <f t="shared" si="0"/>
        <v>52.4</v>
      </c>
      <c r="I11" s="24">
        <v>14.2</v>
      </c>
      <c r="J11" s="23">
        <v>17.2</v>
      </c>
      <c r="K11" s="25">
        <v>20.100000000000001</v>
      </c>
      <c r="L11" s="26">
        <f t="shared" si="1"/>
        <v>51.5</v>
      </c>
      <c r="M11" s="24">
        <v>14.3</v>
      </c>
      <c r="N11" s="23">
        <v>17.899999999999999</v>
      </c>
      <c r="O11" s="25">
        <v>23</v>
      </c>
      <c r="P11" s="26">
        <f t="shared" si="2"/>
        <v>55.2</v>
      </c>
      <c r="Q11" s="24">
        <v>14.3</v>
      </c>
      <c r="R11" s="23">
        <v>18.899999999999999</v>
      </c>
      <c r="S11" s="25">
        <v>22.7</v>
      </c>
      <c r="T11" s="26">
        <f t="shared" si="3"/>
        <v>55.900000000000006</v>
      </c>
      <c r="U11" s="24">
        <v>14.1</v>
      </c>
      <c r="V11" s="23">
        <v>17.100000000000001</v>
      </c>
      <c r="W11" s="25">
        <v>21.1</v>
      </c>
      <c r="X11" s="26">
        <f t="shared" si="4"/>
        <v>52.300000000000004</v>
      </c>
      <c r="Y11" s="26" t="e">
        <f>(#REF!+#REF!+#REF!)</f>
        <v>#REF!</v>
      </c>
      <c r="Z11" s="26">
        <f t="shared" si="5"/>
        <v>53.46</v>
      </c>
    </row>
    <row r="12" spans="1:26" x14ac:dyDescent="0.3">
      <c r="A12" s="23" t="s">
        <v>149</v>
      </c>
      <c r="B12" s="23" t="s">
        <v>149</v>
      </c>
      <c r="C12" s="23" t="str">
        <f>VLOOKUP(Table2689[[#This Row],[Redni broj natjecatelja]],'Popis sudionika'!$A$4:$C$300,2,TRUE)</f>
        <v>Ivan Ćurčić</v>
      </c>
      <c r="D12" s="23" t="str">
        <f>VLOOKUP(Table2689[[#This Row],[Redni broj natjecatelja]],'Popis sudionika'!$A$4:$C$300,3,TRUE)</f>
        <v>Donji Brišnik</v>
      </c>
      <c r="E12" s="24">
        <v>13.3</v>
      </c>
      <c r="F12" s="23">
        <v>18.399999999999999</v>
      </c>
      <c r="G12" s="25">
        <v>21.8</v>
      </c>
      <c r="H12" s="26">
        <f t="shared" si="0"/>
        <v>53.5</v>
      </c>
      <c r="I12" s="24">
        <v>12.9</v>
      </c>
      <c r="J12" s="23">
        <v>17.600000000000001</v>
      </c>
      <c r="K12" s="25">
        <v>23.2</v>
      </c>
      <c r="L12" s="26">
        <f t="shared" si="1"/>
        <v>53.7</v>
      </c>
      <c r="M12" s="24">
        <v>12.6</v>
      </c>
      <c r="N12" s="23">
        <v>18.100000000000001</v>
      </c>
      <c r="O12" s="25">
        <v>24</v>
      </c>
      <c r="P12" s="26">
        <f t="shared" si="2"/>
        <v>54.7</v>
      </c>
      <c r="Q12" s="24">
        <v>12.9</v>
      </c>
      <c r="R12" s="23">
        <v>18.899999999999999</v>
      </c>
      <c r="S12" s="25">
        <v>23.7</v>
      </c>
      <c r="T12" s="26">
        <f t="shared" si="3"/>
        <v>55.5</v>
      </c>
      <c r="U12" s="24">
        <v>11.2</v>
      </c>
      <c r="V12" s="23">
        <v>17.899999999999999</v>
      </c>
      <c r="W12" s="25">
        <v>20.6</v>
      </c>
      <c r="X12" s="26">
        <f t="shared" si="4"/>
        <v>49.7</v>
      </c>
      <c r="Y12" s="26" t="e">
        <f>(#REF!+#REF!+#REF!)</f>
        <v>#REF!</v>
      </c>
      <c r="Z12" s="26">
        <f t="shared" si="5"/>
        <v>53.42</v>
      </c>
    </row>
    <row r="13" spans="1:26" x14ac:dyDescent="0.3">
      <c r="A13" s="23" t="s">
        <v>439</v>
      </c>
      <c r="B13" s="23" t="s">
        <v>439</v>
      </c>
      <c r="C13" s="23" t="str">
        <f>VLOOKUP(Table2689[[#This Row],[Redni broj natjecatelja]],'Popis sudionika'!$A$4:$C$300,2,TRUE)</f>
        <v>Ivan Baković Šišin</v>
      </c>
      <c r="D13" s="23" t="str">
        <f>VLOOKUP(Table2689[[#This Row],[Redni broj natjecatelja]],'Popis sudionika'!$A$4:$C$300,3,TRUE)</f>
        <v>Mokronoge</v>
      </c>
      <c r="E13" s="24">
        <v>14.1</v>
      </c>
      <c r="F13" s="23">
        <v>18.100000000000001</v>
      </c>
      <c r="G13" s="25">
        <v>21.2</v>
      </c>
      <c r="H13" s="26">
        <f t="shared" si="0"/>
        <v>53.400000000000006</v>
      </c>
      <c r="I13" s="24">
        <v>13.1</v>
      </c>
      <c r="J13" s="23">
        <v>17.2</v>
      </c>
      <c r="K13" s="25">
        <v>21.3</v>
      </c>
      <c r="L13" s="26">
        <f t="shared" si="1"/>
        <v>51.599999999999994</v>
      </c>
      <c r="M13" s="24">
        <v>14</v>
      </c>
      <c r="N13" s="23">
        <v>17.8</v>
      </c>
      <c r="O13" s="25">
        <v>21.5</v>
      </c>
      <c r="P13" s="26">
        <f t="shared" si="2"/>
        <v>53.3</v>
      </c>
      <c r="Q13" s="24">
        <v>14</v>
      </c>
      <c r="R13" s="23">
        <v>17.399999999999999</v>
      </c>
      <c r="S13" s="25">
        <v>22.3</v>
      </c>
      <c r="T13" s="26">
        <f t="shared" si="3"/>
        <v>53.7</v>
      </c>
      <c r="U13" s="24">
        <v>13.8</v>
      </c>
      <c r="V13" s="23">
        <v>16.8</v>
      </c>
      <c r="W13" s="25">
        <v>22.1</v>
      </c>
      <c r="X13" s="26">
        <f t="shared" si="4"/>
        <v>52.7</v>
      </c>
      <c r="Y13" s="26" t="e">
        <f>(#REF!+#REF!+#REF!)</f>
        <v>#REF!</v>
      </c>
      <c r="Z13" s="26">
        <f t="shared" si="5"/>
        <v>52.94</v>
      </c>
    </row>
    <row r="14" spans="1:26" x14ac:dyDescent="0.3">
      <c r="A14" s="23" t="s">
        <v>155</v>
      </c>
      <c r="B14" s="23" t="s">
        <v>155</v>
      </c>
      <c r="C14" s="23" t="str">
        <f>VLOOKUP(Table2689[[#This Row],[Redni broj natjecatelja]],'Popis sudionika'!$A$4:$C$300,2,TRUE)</f>
        <v>Udruga kobasičara Žepče</v>
      </c>
      <c r="D14" s="23" t="str">
        <f>VLOOKUP(Table2689[[#This Row],[Redni broj natjecatelja]],'Popis sudionika'!$A$4:$C$300,3,TRUE)</f>
        <v>Žepče</v>
      </c>
      <c r="E14" s="24">
        <v>14.1</v>
      </c>
      <c r="F14" s="23">
        <v>18.3</v>
      </c>
      <c r="G14" s="25">
        <v>22.2</v>
      </c>
      <c r="H14" s="26">
        <f t="shared" si="0"/>
        <v>54.599999999999994</v>
      </c>
      <c r="I14" s="24">
        <v>13.1</v>
      </c>
      <c r="J14" s="23">
        <v>17.2</v>
      </c>
      <c r="K14" s="25">
        <v>22.3</v>
      </c>
      <c r="L14" s="26">
        <f t="shared" si="1"/>
        <v>52.599999999999994</v>
      </c>
      <c r="M14" s="24">
        <v>13</v>
      </c>
      <c r="N14" s="23">
        <v>17.399999999999999</v>
      </c>
      <c r="O14" s="25">
        <v>20.8</v>
      </c>
      <c r="P14" s="26">
        <f t="shared" si="2"/>
        <v>51.2</v>
      </c>
      <c r="Q14" s="24">
        <v>13.7</v>
      </c>
      <c r="R14" s="23">
        <v>17.7</v>
      </c>
      <c r="S14" s="25">
        <v>23</v>
      </c>
      <c r="T14" s="26">
        <f t="shared" si="3"/>
        <v>54.4</v>
      </c>
      <c r="U14" s="24">
        <v>13.2</v>
      </c>
      <c r="V14" s="23">
        <v>17.5</v>
      </c>
      <c r="W14" s="25">
        <v>21.2</v>
      </c>
      <c r="X14" s="26">
        <f t="shared" si="4"/>
        <v>51.9</v>
      </c>
      <c r="Y14" s="26" t="e">
        <f>(#REF!+#REF!+#REF!)</f>
        <v>#REF!</v>
      </c>
      <c r="Z14" s="26">
        <f t="shared" si="5"/>
        <v>52.94</v>
      </c>
    </row>
    <row r="15" spans="1:26" x14ac:dyDescent="0.3">
      <c r="A15" s="23" t="s">
        <v>153</v>
      </c>
      <c r="B15" s="23" t="s">
        <v>153</v>
      </c>
      <c r="C15" s="23" t="str">
        <f>VLOOKUP(Table2689[[#This Row],[Redni broj natjecatelja]],'Popis sudionika'!$A$4:$C$300,2,TRUE)</f>
        <v>Paula Stipić</v>
      </c>
      <c r="D15" s="23" t="str">
        <f>VLOOKUP(Table2689[[#This Row],[Redni broj natjecatelja]],'Popis sudionika'!$A$4:$C$300,3,TRUE)</f>
        <v>Letka</v>
      </c>
      <c r="E15" s="24">
        <v>13.9</v>
      </c>
      <c r="F15" s="23">
        <v>18.2</v>
      </c>
      <c r="G15" s="25">
        <v>20.9</v>
      </c>
      <c r="H15" s="26">
        <f t="shared" si="0"/>
        <v>53</v>
      </c>
      <c r="I15" s="24">
        <v>13.1</v>
      </c>
      <c r="J15" s="23">
        <v>17.399999999999999</v>
      </c>
      <c r="K15" s="25">
        <v>21.2</v>
      </c>
      <c r="L15" s="26">
        <f t="shared" si="1"/>
        <v>51.7</v>
      </c>
      <c r="M15" s="24">
        <v>12</v>
      </c>
      <c r="N15" s="23">
        <v>17.2</v>
      </c>
      <c r="O15" s="25">
        <v>22.9</v>
      </c>
      <c r="P15" s="26">
        <f t="shared" si="2"/>
        <v>52.099999999999994</v>
      </c>
      <c r="Q15" s="24">
        <v>13.3</v>
      </c>
      <c r="R15" s="23">
        <v>17.8</v>
      </c>
      <c r="S15" s="25">
        <v>23.5</v>
      </c>
      <c r="T15" s="26">
        <f t="shared" si="3"/>
        <v>54.6</v>
      </c>
      <c r="U15" s="24">
        <v>13.8</v>
      </c>
      <c r="V15" s="23">
        <v>16.8</v>
      </c>
      <c r="W15" s="25">
        <v>22.2</v>
      </c>
      <c r="X15" s="26">
        <f t="shared" si="4"/>
        <v>52.8</v>
      </c>
      <c r="Y15" s="26" t="e">
        <f>(#REF!+#REF!+#REF!)</f>
        <v>#REF!</v>
      </c>
      <c r="Z15" s="26">
        <f t="shared" si="5"/>
        <v>52.839999999999996</v>
      </c>
    </row>
    <row r="16" spans="1:26" x14ac:dyDescent="0.3">
      <c r="A16" s="23" t="s">
        <v>141</v>
      </c>
      <c r="B16" s="23" t="s">
        <v>141</v>
      </c>
      <c r="C16" s="23" t="str">
        <f>VLOOKUP(Table2689[[#This Row],[Redni broj natjecatelja]],'Popis sudionika'!$A$4:$C$300,2,TRUE)</f>
        <v>Mate Perković</v>
      </c>
      <c r="D16" s="23" t="str">
        <f>VLOOKUP(Table2689[[#This Row],[Redni broj natjecatelja]],'Popis sudionika'!$A$4:$C$300,3,TRUE)</f>
        <v>Kovači</v>
      </c>
      <c r="E16" s="24">
        <v>14.1</v>
      </c>
      <c r="F16" s="23">
        <v>17.7</v>
      </c>
      <c r="G16" s="25">
        <v>21.2</v>
      </c>
      <c r="H16" s="26">
        <f t="shared" si="0"/>
        <v>53</v>
      </c>
      <c r="I16" s="24">
        <v>14.6</v>
      </c>
      <c r="J16" s="23">
        <v>18.600000000000001</v>
      </c>
      <c r="K16" s="25">
        <v>20.100000000000001</v>
      </c>
      <c r="L16" s="26">
        <f t="shared" si="1"/>
        <v>53.300000000000004</v>
      </c>
      <c r="M16" s="24">
        <v>14.2</v>
      </c>
      <c r="N16" s="23">
        <v>18.399999999999999</v>
      </c>
      <c r="O16" s="25">
        <v>22</v>
      </c>
      <c r="P16" s="26">
        <f t="shared" si="2"/>
        <v>54.599999999999994</v>
      </c>
      <c r="Q16" s="24">
        <v>14</v>
      </c>
      <c r="R16" s="23">
        <v>18.3</v>
      </c>
      <c r="S16" s="25">
        <v>21</v>
      </c>
      <c r="T16" s="26">
        <f t="shared" si="3"/>
        <v>53.3</v>
      </c>
      <c r="U16" s="24">
        <v>13.1</v>
      </c>
      <c r="V16" s="23">
        <v>16.8</v>
      </c>
      <c r="W16" s="25">
        <v>19.2</v>
      </c>
      <c r="X16" s="26">
        <f t="shared" si="4"/>
        <v>49.099999999999994</v>
      </c>
      <c r="Y16" s="26" t="e">
        <f>(#REF!+#REF!+#REF!)</f>
        <v>#REF!</v>
      </c>
      <c r="Z16" s="26">
        <f t="shared" si="5"/>
        <v>52.659999999999989</v>
      </c>
    </row>
    <row r="17" spans="1:26" x14ac:dyDescent="0.3">
      <c r="A17" s="23" t="s">
        <v>139</v>
      </c>
      <c r="B17" s="23" t="s">
        <v>139</v>
      </c>
      <c r="C17" s="23" t="str">
        <f>VLOOKUP(Table2689[[#This Row],[Redni broj natjecatelja]],'Popis sudionika'!$A$4:$C$300,2,TRUE)</f>
        <v>Paula Stipić</v>
      </c>
      <c r="D17" s="23" t="str">
        <f>VLOOKUP(Table2689[[#This Row],[Redni broj natjecatelja]],'Popis sudionika'!$A$4:$C$300,3,TRUE)</f>
        <v>Letka</v>
      </c>
      <c r="E17" s="24">
        <v>14</v>
      </c>
      <c r="F17" s="23">
        <v>18</v>
      </c>
      <c r="G17" s="25">
        <v>21.3</v>
      </c>
      <c r="H17" s="26">
        <f t="shared" si="0"/>
        <v>53.3</v>
      </c>
      <c r="I17" s="24">
        <v>13.2</v>
      </c>
      <c r="J17" s="23">
        <v>17.100000000000001</v>
      </c>
      <c r="K17" s="25">
        <v>20.100000000000001</v>
      </c>
      <c r="L17" s="26">
        <f t="shared" si="1"/>
        <v>50.400000000000006</v>
      </c>
      <c r="M17" s="24">
        <v>13</v>
      </c>
      <c r="N17" s="23">
        <v>17.100000000000001</v>
      </c>
      <c r="O17" s="25">
        <v>22</v>
      </c>
      <c r="P17" s="26">
        <f t="shared" si="2"/>
        <v>52.1</v>
      </c>
      <c r="Q17" s="24">
        <v>13.7</v>
      </c>
      <c r="R17" s="23">
        <v>18.100000000000001</v>
      </c>
      <c r="S17" s="25">
        <v>23</v>
      </c>
      <c r="T17" s="26">
        <f t="shared" si="3"/>
        <v>54.8</v>
      </c>
      <c r="U17" s="24">
        <v>13.5</v>
      </c>
      <c r="V17" s="23">
        <v>17.2</v>
      </c>
      <c r="W17" s="25">
        <v>21.8</v>
      </c>
      <c r="X17" s="26">
        <f t="shared" si="4"/>
        <v>52.5</v>
      </c>
      <c r="Y17" s="26" t="e">
        <f>(#REF!+#REF!+#REF!)</f>
        <v>#REF!</v>
      </c>
      <c r="Z17" s="26">
        <f t="shared" si="5"/>
        <v>52.620000000000005</v>
      </c>
    </row>
    <row r="18" spans="1:26" x14ac:dyDescent="0.3">
      <c r="A18" s="23" t="s">
        <v>150</v>
      </c>
      <c r="B18" s="23" t="s">
        <v>150</v>
      </c>
      <c r="C18" s="23" t="str">
        <f>VLOOKUP(Table2689[[#This Row],[Redni broj natjecatelja]],'Popis sudionika'!$A$4:$C$300,2,TRUE)</f>
        <v>Stipe Šarić</v>
      </c>
      <c r="D18" s="23" t="str">
        <f>VLOOKUP(Table2689[[#This Row],[Redni broj natjecatelja]],'Popis sudionika'!$A$4:$C$300,3,TRUE)</f>
        <v>Bukova Gora</v>
      </c>
      <c r="E18" s="24">
        <v>13.9</v>
      </c>
      <c r="F18" s="23">
        <v>18.100000000000001</v>
      </c>
      <c r="G18" s="25">
        <v>20.2</v>
      </c>
      <c r="H18" s="26">
        <f t="shared" si="0"/>
        <v>52.2</v>
      </c>
      <c r="I18" s="24">
        <v>13.6</v>
      </c>
      <c r="J18" s="23">
        <v>18.100000000000001</v>
      </c>
      <c r="K18" s="25">
        <v>19.2</v>
      </c>
      <c r="L18" s="26">
        <f t="shared" si="1"/>
        <v>50.900000000000006</v>
      </c>
      <c r="M18" s="24">
        <v>11.3</v>
      </c>
      <c r="N18" s="23">
        <v>18.399999999999999</v>
      </c>
      <c r="O18" s="25">
        <v>22.1</v>
      </c>
      <c r="P18" s="26">
        <f t="shared" si="2"/>
        <v>51.8</v>
      </c>
      <c r="Q18" s="24">
        <v>13.1</v>
      </c>
      <c r="R18" s="23">
        <v>18.100000000000001</v>
      </c>
      <c r="S18" s="25">
        <v>23.7</v>
      </c>
      <c r="T18" s="26">
        <f t="shared" si="3"/>
        <v>54.900000000000006</v>
      </c>
      <c r="U18" s="24">
        <v>12.2</v>
      </c>
      <c r="V18" s="23">
        <v>16.8</v>
      </c>
      <c r="W18" s="25">
        <v>21.8</v>
      </c>
      <c r="X18" s="26">
        <f t="shared" si="4"/>
        <v>50.8</v>
      </c>
      <c r="Y18" s="26" t="e">
        <f>(#REF!+#REF!+#REF!)</f>
        <v>#REF!</v>
      </c>
      <c r="Z18" s="26">
        <f t="shared" si="5"/>
        <v>52.120000000000005</v>
      </c>
    </row>
    <row r="19" spans="1:26" x14ac:dyDescent="0.3">
      <c r="A19" s="23" t="s">
        <v>142</v>
      </c>
      <c r="B19" s="23" t="s">
        <v>142</v>
      </c>
      <c r="C19" s="23" t="str">
        <f>VLOOKUP(Table2689[[#This Row],[Redni broj natjecatelja]],'Popis sudionika'!$A$4:$C$300,2,TRUE)</f>
        <v>Ivan Ćurčić</v>
      </c>
      <c r="D19" s="23" t="str">
        <f>VLOOKUP(Table2689[[#This Row],[Redni broj natjecatelja]],'Popis sudionika'!$A$4:$C$300,3,TRUE)</f>
        <v>Donji Brišnik</v>
      </c>
      <c r="E19" s="24">
        <v>13.7</v>
      </c>
      <c r="F19" s="23">
        <v>18.600000000000001</v>
      </c>
      <c r="G19" s="25">
        <v>21.8</v>
      </c>
      <c r="H19" s="26">
        <f t="shared" si="0"/>
        <v>54.099999999999994</v>
      </c>
      <c r="I19" s="24">
        <v>13.1</v>
      </c>
      <c r="J19" s="23">
        <v>12.7</v>
      </c>
      <c r="K19" s="25">
        <v>20.8</v>
      </c>
      <c r="L19" s="26">
        <f t="shared" si="1"/>
        <v>46.599999999999994</v>
      </c>
      <c r="M19" s="24">
        <v>12.9</v>
      </c>
      <c r="N19" s="23">
        <v>17.899999999999999</v>
      </c>
      <c r="O19" s="25">
        <v>22.4</v>
      </c>
      <c r="P19" s="26">
        <f t="shared" si="2"/>
        <v>53.199999999999996</v>
      </c>
      <c r="Q19" s="24">
        <v>12.7</v>
      </c>
      <c r="R19" s="23">
        <v>18.899999999999999</v>
      </c>
      <c r="S19" s="25">
        <v>23.4</v>
      </c>
      <c r="T19" s="26">
        <f t="shared" si="3"/>
        <v>55</v>
      </c>
      <c r="U19" s="24">
        <v>12.2</v>
      </c>
      <c r="V19" s="23">
        <v>17.8</v>
      </c>
      <c r="W19" s="25">
        <v>20.2</v>
      </c>
      <c r="X19" s="26">
        <f t="shared" si="4"/>
        <v>50.2</v>
      </c>
      <c r="Y19" s="26" t="e">
        <f>(#REF!+#REF!+#REF!)</f>
        <v>#REF!</v>
      </c>
      <c r="Z19" s="26">
        <f t="shared" si="5"/>
        <v>51.819999999999993</v>
      </c>
    </row>
    <row r="20" spans="1:26" x14ac:dyDescent="0.3">
      <c r="A20" s="23" t="s">
        <v>152</v>
      </c>
      <c r="B20" s="23" t="s">
        <v>152</v>
      </c>
      <c r="C20" s="23" t="str">
        <f>VLOOKUP(Table2689[[#This Row],[Redni broj natjecatelja]],'Popis sudionika'!$A$4:$C$300,2,TRUE)</f>
        <v>Ilija Krstanović</v>
      </c>
      <c r="D20" s="23" t="str">
        <f>VLOOKUP(Table2689[[#This Row],[Redni broj natjecatelja]],'Popis sudionika'!$A$4:$C$300,3,TRUE)</f>
        <v>Šujica</v>
      </c>
      <c r="E20" s="24">
        <v>13.9</v>
      </c>
      <c r="F20" s="23">
        <v>18</v>
      </c>
      <c r="G20" s="25">
        <v>22.2</v>
      </c>
      <c r="H20" s="26">
        <f t="shared" si="0"/>
        <v>54.099999999999994</v>
      </c>
      <c r="I20" s="24">
        <v>12.3</v>
      </c>
      <c r="J20" s="23">
        <v>16.2</v>
      </c>
      <c r="K20" s="25">
        <v>23.2</v>
      </c>
      <c r="L20" s="26">
        <f t="shared" si="1"/>
        <v>51.7</v>
      </c>
      <c r="M20" s="24">
        <v>11.3</v>
      </c>
      <c r="N20" s="23">
        <v>16.7</v>
      </c>
      <c r="O20" s="25">
        <v>22.8</v>
      </c>
      <c r="P20" s="26">
        <f t="shared" si="2"/>
        <v>50.8</v>
      </c>
      <c r="Q20" s="24">
        <v>13.1</v>
      </c>
      <c r="R20" s="23">
        <v>17.2</v>
      </c>
      <c r="S20" s="25">
        <v>23.3</v>
      </c>
      <c r="T20" s="26">
        <f t="shared" si="3"/>
        <v>53.599999999999994</v>
      </c>
      <c r="U20" s="24">
        <v>12.2</v>
      </c>
      <c r="V20" s="23">
        <v>16.5</v>
      </c>
      <c r="W20" s="25">
        <v>20.100000000000001</v>
      </c>
      <c r="X20" s="26">
        <f t="shared" si="4"/>
        <v>48.8</v>
      </c>
      <c r="Y20" s="26" t="e">
        <f>(#REF!+#REF!+#REF!)</f>
        <v>#REF!</v>
      </c>
      <c r="Z20" s="26">
        <f t="shared" si="5"/>
        <v>51.8</v>
      </c>
    </row>
    <row r="21" spans="1:26" x14ac:dyDescent="0.3">
      <c r="A21" s="23" t="s">
        <v>156</v>
      </c>
      <c r="B21" s="23" t="s">
        <v>156</v>
      </c>
      <c r="C21" s="23" t="str">
        <f>VLOOKUP(Table2689[[#This Row],[Redni broj natjecatelja]],'Popis sudionika'!$A$4:$C$300,2,TRUE)</f>
        <v>Jozo Karimović</v>
      </c>
      <c r="D21" s="23" t="str">
        <f>VLOOKUP(Table2689[[#This Row],[Redni broj natjecatelja]],'Popis sudionika'!$A$4:$C$300,3,TRUE)</f>
        <v>Žepče</v>
      </c>
      <c r="E21" s="24">
        <v>14.2</v>
      </c>
      <c r="F21" s="23">
        <v>17.2</v>
      </c>
      <c r="G21" s="25">
        <v>20.2</v>
      </c>
      <c r="H21" s="26">
        <f t="shared" si="0"/>
        <v>51.599999999999994</v>
      </c>
      <c r="I21" s="24">
        <v>14.1</v>
      </c>
      <c r="J21" s="23">
        <v>17.100000000000001</v>
      </c>
      <c r="K21" s="25">
        <v>19.2</v>
      </c>
      <c r="L21" s="26">
        <f t="shared" si="1"/>
        <v>50.400000000000006</v>
      </c>
      <c r="M21" s="24">
        <v>14.4</v>
      </c>
      <c r="N21" s="23">
        <v>17.7</v>
      </c>
      <c r="O21" s="25">
        <v>19.2</v>
      </c>
      <c r="P21" s="26">
        <f t="shared" si="2"/>
        <v>51.3</v>
      </c>
      <c r="Q21" s="24">
        <v>14.3</v>
      </c>
      <c r="R21" s="23">
        <v>16.100000000000001</v>
      </c>
      <c r="S21" s="25">
        <v>20</v>
      </c>
      <c r="T21" s="26">
        <f t="shared" si="3"/>
        <v>50.400000000000006</v>
      </c>
      <c r="U21" s="24">
        <v>13.5</v>
      </c>
      <c r="V21" s="23">
        <v>17.100000000000001</v>
      </c>
      <c r="W21" s="25">
        <v>20.100000000000001</v>
      </c>
      <c r="X21" s="26">
        <f t="shared" si="4"/>
        <v>50.7</v>
      </c>
      <c r="Y21" s="26" t="e">
        <f>(#REF!+#REF!+#REF!)</f>
        <v>#REF!</v>
      </c>
      <c r="Z21" s="26">
        <f t="shared" si="5"/>
        <v>50.88000000000001</v>
      </c>
    </row>
    <row r="22" spans="1:26" x14ac:dyDescent="0.3">
      <c r="A22" s="23" t="s">
        <v>146</v>
      </c>
      <c r="B22" s="23" t="s">
        <v>146</v>
      </c>
      <c r="C22" s="23" t="str">
        <f>VLOOKUP(Table2689[[#This Row],[Redni broj natjecatelja]],'Popis sudionika'!$A$4:$C$300,2,TRUE)</f>
        <v>Ivan Krstanović</v>
      </c>
      <c r="D22" s="23" t="str">
        <f>VLOOKUP(Table2689[[#This Row],[Redni broj natjecatelja]],'Popis sudionika'!$A$4:$C$300,3,TRUE)</f>
        <v>Šujica</v>
      </c>
      <c r="E22" s="24">
        <v>12.7</v>
      </c>
      <c r="F22" s="23">
        <v>18.399999999999999</v>
      </c>
      <c r="G22" s="25">
        <v>21.1</v>
      </c>
      <c r="H22" s="26">
        <f t="shared" si="0"/>
        <v>52.2</v>
      </c>
      <c r="I22" s="24">
        <v>12.4</v>
      </c>
      <c r="J22" s="23">
        <v>17.2</v>
      </c>
      <c r="K22" s="25">
        <v>20.100000000000001</v>
      </c>
      <c r="L22" s="26">
        <f t="shared" si="1"/>
        <v>49.7</v>
      </c>
      <c r="M22" s="24">
        <v>10.9</v>
      </c>
      <c r="N22" s="23">
        <v>19.2</v>
      </c>
      <c r="O22" s="25">
        <v>21.4</v>
      </c>
      <c r="P22" s="26">
        <f t="shared" si="2"/>
        <v>51.5</v>
      </c>
      <c r="Q22" s="24">
        <v>12.3</v>
      </c>
      <c r="R22" s="23">
        <v>18.3</v>
      </c>
      <c r="S22" s="25">
        <v>22.4</v>
      </c>
      <c r="T22" s="26">
        <f t="shared" si="3"/>
        <v>53</v>
      </c>
      <c r="U22" s="24">
        <v>12.1</v>
      </c>
      <c r="V22" s="23">
        <v>15.4</v>
      </c>
      <c r="W22" s="25">
        <v>20.100000000000001</v>
      </c>
      <c r="X22" s="26">
        <f t="shared" si="4"/>
        <v>47.6</v>
      </c>
      <c r="Y22" s="26" t="e">
        <f>(#REF!+#REF!+#REF!)</f>
        <v>#REF!</v>
      </c>
      <c r="Z22" s="26">
        <f t="shared" si="5"/>
        <v>50.8</v>
      </c>
    </row>
    <row r="23" spans="1:26" x14ac:dyDescent="0.3">
      <c r="A23" s="5"/>
      <c r="B23" s="5"/>
      <c r="C23" s="5" t="e">
        <f>VLOOKUP(Table2689[[#This Row],[Redni broj natjecatelja]],'Popis sudionika'!$A$4:$C$300,2,TRUE)</f>
        <v>#N/A</v>
      </c>
      <c r="D23" s="5" t="e">
        <f>VLOOKUP(Table2689[[#This Row],[Redni broj natjecatelja]],'Popis sudionika'!$A$4:$C$300,3,TRUE)</f>
        <v>#N/A</v>
      </c>
      <c r="E23" s="11"/>
      <c r="F23" s="5"/>
      <c r="G23" s="12"/>
      <c r="H23" s="9">
        <f t="shared" si="0"/>
        <v>0</v>
      </c>
      <c r="I23" s="11"/>
      <c r="J23" s="5"/>
      <c r="K23" s="12"/>
      <c r="L23" s="9">
        <f t="shared" si="1"/>
        <v>0</v>
      </c>
      <c r="M23" s="11"/>
      <c r="N23" s="5"/>
      <c r="O23" s="12"/>
      <c r="P23" s="9">
        <f t="shared" si="2"/>
        <v>0</v>
      </c>
      <c r="Q23" s="11"/>
      <c r="R23" s="5"/>
      <c r="S23" s="12"/>
      <c r="T23" s="9">
        <f t="shared" si="3"/>
        <v>0</v>
      </c>
      <c r="U23" s="11"/>
      <c r="V23" s="5"/>
      <c r="W23" s="12"/>
      <c r="X23" s="9">
        <f t="shared" si="4"/>
        <v>0</v>
      </c>
      <c r="Y23" s="9" t="e">
        <f>(#REF!+#REF!+#REF!)</f>
        <v>#REF!</v>
      </c>
      <c r="Z23" s="9">
        <f t="shared" si="5"/>
        <v>0</v>
      </c>
    </row>
    <row r="24" spans="1:26" x14ac:dyDescent="0.3">
      <c r="A24" s="5"/>
      <c r="B24" s="5"/>
      <c r="C24" s="5" t="e">
        <f>VLOOKUP(Table2689[[#This Row],[Redni broj natjecatelja]],'Popis sudionika'!$A$4:$C$300,2,TRUE)</f>
        <v>#N/A</v>
      </c>
      <c r="D24" s="5" t="e">
        <f>VLOOKUP(Table2689[[#This Row],[Redni broj natjecatelja]],'Popis sudionika'!$A$4:$C$300,3,TRUE)</f>
        <v>#N/A</v>
      </c>
      <c r="E24" s="11"/>
      <c r="F24" s="5"/>
      <c r="G24" s="12"/>
      <c r="H24" s="9">
        <f t="shared" si="0"/>
        <v>0</v>
      </c>
      <c r="I24" s="11"/>
      <c r="J24" s="5"/>
      <c r="K24" s="12"/>
      <c r="L24" s="9">
        <f t="shared" si="1"/>
        <v>0</v>
      </c>
      <c r="M24" s="11"/>
      <c r="N24" s="5"/>
      <c r="O24" s="12"/>
      <c r="P24" s="9">
        <f t="shared" si="2"/>
        <v>0</v>
      </c>
      <c r="Q24" s="11"/>
      <c r="R24" s="5"/>
      <c r="S24" s="12"/>
      <c r="T24" s="9">
        <f t="shared" si="3"/>
        <v>0</v>
      </c>
      <c r="U24" s="11"/>
      <c r="V24" s="5"/>
      <c r="W24" s="12"/>
      <c r="X24" s="9">
        <f t="shared" si="4"/>
        <v>0</v>
      </c>
      <c r="Y24" s="9" t="e">
        <f>(#REF!+#REF!+#REF!)</f>
        <v>#REF!</v>
      </c>
      <c r="Z24" s="9">
        <f t="shared" si="5"/>
        <v>0</v>
      </c>
    </row>
    <row r="25" spans="1:26" x14ac:dyDescent="0.3">
      <c r="A25" s="5"/>
      <c r="B25" s="5"/>
      <c r="C25" s="5" t="e">
        <f>VLOOKUP(Table2689[[#This Row],[Redni broj natjecatelja]],'Popis sudionika'!$A$4:$C$300,2,TRUE)</f>
        <v>#N/A</v>
      </c>
      <c r="D25" s="5" t="e">
        <f>VLOOKUP(Table2689[[#This Row],[Redni broj natjecatelja]],'Popis sudionika'!$A$4:$C$300,3,TRUE)</f>
        <v>#N/A</v>
      </c>
      <c r="E25" s="11"/>
      <c r="F25" s="5"/>
      <c r="G25" s="12"/>
      <c r="H25" s="9">
        <f t="shared" si="0"/>
        <v>0</v>
      </c>
      <c r="I25" s="11"/>
      <c r="J25" s="5"/>
      <c r="K25" s="12"/>
      <c r="L25" s="9">
        <f t="shared" si="1"/>
        <v>0</v>
      </c>
      <c r="M25" s="11"/>
      <c r="N25" s="5"/>
      <c r="O25" s="12"/>
      <c r="P25" s="9">
        <f t="shared" si="2"/>
        <v>0</v>
      </c>
      <c r="Q25" s="11"/>
      <c r="R25" s="5"/>
      <c r="S25" s="12"/>
      <c r="T25" s="9">
        <f t="shared" si="3"/>
        <v>0</v>
      </c>
      <c r="U25" s="11"/>
      <c r="V25" s="5"/>
      <c r="W25" s="12"/>
      <c r="X25" s="9">
        <f t="shared" si="4"/>
        <v>0</v>
      </c>
      <c r="Y25" s="9" t="e">
        <f>(#REF!+#REF!+#REF!)</f>
        <v>#REF!</v>
      </c>
      <c r="Z25" s="9">
        <f t="shared" si="5"/>
        <v>0</v>
      </c>
    </row>
    <row r="26" spans="1:26" x14ac:dyDescent="0.3">
      <c r="A26" s="5"/>
      <c r="B26" s="5"/>
      <c r="C26" s="5" t="e">
        <f>VLOOKUP(Table2689[[#This Row],[Redni broj natjecatelja]],'Popis sudionika'!$A$4:$C$300,2,TRUE)</f>
        <v>#N/A</v>
      </c>
      <c r="D26" s="5" t="e">
        <f>VLOOKUP(Table2689[[#This Row],[Redni broj natjecatelja]],'Popis sudionika'!$A$4:$C$300,3,TRUE)</f>
        <v>#N/A</v>
      </c>
      <c r="E26" s="11"/>
      <c r="F26" s="5"/>
      <c r="G26" s="12"/>
      <c r="H26" s="9">
        <f t="shared" si="0"/>
        <v>0</v>
      </c>
      <c r="I26" s="11"/>
      <c r="J26" s="5"/>
      <c r="K26" s="12"/>
      <c r="L26" s="9">
        <f t="shared" si="1"/>
        <v>0</v>
      </c>
      <c r="M26" s="11"/>
      <c r="N26" s="5"/>
      <c r="O26" s="12"/>
      <c r="P26" s="9">
        <f t="shared" si="2"/>
        <v>0</v>
      </c>
      <c r="Q26" s="11"/>
      <c r="R26" s="5"/>
      <c r="S26" s="12"/>
      <c r="T26" s="9">
        <f t="shared" si="3"/>
        <v>0</v>
      </c>
      <c r="U26" s="11"/>
      <c r="V26" s="5"/>
      <c r="W26" s="12"/>
      <c r="X26" s="9">
        <f t="shared" si="4"/>
        <v>0</v>
      </c>
      <c r="Y26" s="9" t="e">
        <f>(#REF!+#REF!+#REF!)</f>
        <v>#REF!</v>
      </c>
      <c r="Z26" s="9">
        <f t="shared" si="5"/>
        <v>0</v>
      </c>
    </row>
    <row r="27" spans="1:26" x14ac:dyDescent="0.3">
      <c r="A27" s="5"/>
      <c r="B27" s="5"/>
      <c r="C27" s="5" t="e">
        <f>VLOOKUP(Table2689[[#This Row],[Redni broj natjecatelja]],'Popis sudionika'!$A$4:$C$300,2,TRUE)</f>
        <v>#N/A</v>
      </c>
      <c r="D27" s="5" t="e">
        <f>VLOOKUP(Table2689[[#This Row],[Redni broj natjecatelja]],'Popis sudionika'!$A$4:$C$300,3,TRUE)</f>
        <v>#N/A</v>
      </c>
      <c r="E27" s="11"/>
      <c r="F27" s="5"/>
      <c r="G27" s="12"/>
      <c r="H27" s="9">
        <f t="shared" si="0"/>
        <v>0</v>
      </c>
      <c r="I27" s="11"/>
      <c r="J27" s="5"/>
      <c r="K27" s="12"/>
      <c r="L27" s="9">
        <f t="shared" si="1"/>
        <v>0</v>
      </c>
      <c r="M27" s="11"/>
      <c r="N27" s="5"/>
      <c r="O27" s="12"/>
      <c r="P27" s="9">
        <f t="shared" si="2"/>
        <v>0</v>
      </c>
      <c r="Q27" s="11"/>
      <c r="R27" s="5"/>
      <c r="S27" s="12"/>
      <c r="T27" s="9">
        <f t="shared" si="3"/>
        <v>0</v>
      </c>
      <c r="U27" s="11"/>
      <c r="V27" s="5"/>
      <c r="W27" s="12"/>
      <c r="X27" s="9">
        <f t="shared" si="4"/>
        <v>0</v>
      </c>
      <c r="Y27" s="9" t="e">
        <f>(#REF!+#REF!+#REF!)</f>
        <v>#REF!</v>
      </c>
      <c r="Z27" s="9">
        <f t="shared" si="5"/>
        <v>0</v>
      </c>
    </row>
    <row r="28" spans="1:26" x14ac:dyDescent="0.3">
      <c r="A28" s="5"/>
      <c r="B28" s="5"/>
      <c r="C28" s="5" t="e">
        <f>VLOOKUP(Table2689[[#This Row],[Redni broj natjecatelja]],'Popis sudionika'!$A$4:$C$300,2,TRUE)</f>
        <v>#N/A</v>
      </c>
      <c r="D28" s="5" t="e">
        <f>VLOOKUP(Table2689[[#This Row],[Redni broj natjecatelja]],'Popis sudionika'!$A$4:$C$300,3,TRUE)</f>
        <v>#N/A</v>
      </c>
      <c r="E28" s="11"/>
      <c r="F28" s="5"/>
      <c r="G28" s="12"/>
      <c r="H28" s="9">
        <f t="shared" si="0"/>
        <v>0</v>
      </c>
      <c r="I28" s="11"/>
      <c r="J28" s="5"/>
      <c r="K28" s="12"/>
      <c r="L28" s="9">
        <f t="shared" si="1"/>
        <v>0</v>
      </c>
      <c r="M28" s="11"/>
      <c r="N28" s="5"/>
      <c r="O28" s="12"/>
      <c r="P28" s="9">
        <f t="shared" si="2"/>
        <v>0</v>
      </c>
      <c r="Q28" s="11"/>
      <c r="R28" s="5"/>
      <c r="S28" s="12"/>
      <c r="T28" s="9">
        <f t="shared" si="3"/>
        <v>0</v>
      </c>
      <c r="U28" s="11"/>
      <c r="V28" s="5"/>
      <c r="W28" s="12"/>
      <c r="X28" s="9">
        <f t="shared" si="4"/>
        <v>0</v>
      </c>
      <c r="Y28" s="9" t="e">
        <f>(#REF!+#REF!+#REF!)</f>
        <v>#REF!</v>
      </c>
      <c r="Z28" s="9">
        <f t="shared" si="5"/>
        <v>0</v>
      </c>
    </row>
    <row r="29" spans="1:26" x14ac:dyDescent="0.3">
      <c r="A29" s="5"/>
      <c r="B29" s="5"/>
      <c r="C29" s="5" t="e">
        <f>VLOOKUP(Table2689[[#This Row],[Redni broj natjecatelja]],'Popis sudionika'!$A$4:$C$300,2,TRUE)</f>
        <v>#N/A</v>
      </c>
      <c r="D29" s="5" t="e">
        <f>VLOOKUP(Table2689[[#This Row],[Redni broj natjecatelja]],'Popis sudionika'!$A$4:$C$300,3,TRUE)</f>
        <v>#N/A</v>
      </c>
      <c r="E29" s="11"/>
      <c r="F29" s="5"/>
      <c r="G29" s="12"/>
      <c r="H29" s="9">
        <f t="shared" si="0"/>
        <v>0</v>
      </c>
      <c r="I29" s="11"/>
      <c r="J29" s="5"/>
      <c r="K29" s="12"/>
      <c r="L29" s="9">
        <f t="shared" si="1"/>
        <v>0</v>
      </c>
      <c r="M29" s="11"/>
      <c r="N29" s="5"/>
      <c r="O29" s="12"/>
      <c r="P29" s="9">
        <f t="shared" si="2"/>
        <v>0</v>
      </c>
      <c r="Q29" s="11"/>
      <c r="R29" s="5"/>
      <c r="S29" s="12"/>
      <c r="T29" s="9">
        <f t="shared" si="3"/>
        <v>0</v>
      </c>
      <c r="U29" s="11"/>
      <c r="V29" s="5"/>
      <c r="W29" s="12"/>
      <c r="X29" s="9">
        <f t="shared" si="4"/>
        <v>0</v>
      </c>
      <c r="Y29" s="9" t="e">
        <f>(#REF!+#REF!+#REF!)</f>
        <v>#REF!</v>
      </c>
      <c r="Z29" s="9">
        <f t="shared" si="5"/>
        <v>0</v>
      </c>
    </row>
    <row r="30" spans="1:26" x14ac:dyDescent="0.3">
      <c r="A30" s="5"/>
      <c r="B30" s="5"/>
      <c r="C30" s="5" t="e">
        <f>VLOOKUP(Table2689[[#This Row],[Redni broj natjecatelja]],'Popis sudionika'!$A$4:$C$300,2,TRUE)</f>
        <v>#N/A</v>
      </c>
      <c r="D30" s="5" t="e">
        <f>VLOOKUP(Table2689[[#This Row],[Redni broj natjecatelja]],'Popis sudionika'!$A$4:$C$300,3,TRUE)</f>
        <v>#N/A</v>
      </c>
      <c r="E30" s="11"/>
      <c r="F30" s="5"/>
      <c r="G30" s="12"/>
      <c r="H30" s="9">
        <f t="shared" si="0"/>
        <v>0</v>
      </c>
      <c r="I30" s="11"/>
      <c r="J30" s="5"/>
      <c r="K30" s="12"/>
      <c r="L30" s="9">
        <f t="shared" si="1"/>
        <v>0</v>
      </c>
      <c r="M30" s="11"/>
      <c r="N30" s="5"/>
      <c r="O30" s="12"/>
      <c r="P30" s="9">
        <f t="shared" si="2"/>
        <v>0</v>
      </c>
      <c r="Q30" s="11"/>
      <c r="R30" s="5"/>
      <c r="S30" s="12"/>
      <c r="T30" s="9">
        <f t="shared" si="3"/>
        <v>0</v>
      </c>
      <c r="U30" s="11"/>
      <c r="V30" s="5"/>
      <c r="W30" s="12"/>
      <c r="X30" s="9">
        <f t="shared" si="4"/>
        <v>0</v>
      </c>
      <c r="Y30" s="9" t="e">
        <f>(#REF!+#REF!+#REF!)</f>
        <v>#REF!</v>
      </c>
      <c r="Z30" s="9">
        <f t="shared" si="5"/>
        <v>0</v>
      </c>
    </row>
    <row r="31" spans="1:26" x14ac:dyDescent="0.3">
      <c r="A31" s="5"/>
      <c r="B31" s="5"/>
      <c r="C31" s="5" t="e">
        <f>VLOOKUP(Table2689[[#This Row],[Redni broj natjecatelja]],'Popis sudionika'!$A$4:$C$300,2,TRUE)</f>
        <v>#N/A</v>
      </c>
      <c r="D31" s="5" t="e">
        <f>VLOOKUP(Table2689[[#This Row],[Redni broj natjecatelja]],'Popis sudionika'!$A$4:$C$300,3,TRUE)</f>
        <v>#N/A</v>
      </c>
      <c r="E31" s="11"/>
      <c r="F31" s="5"/>
      <c r="G31" s="12"/>
      <c r="H31" s="9">
        <f t="shared" si="0"/>
        <v>0</v>
      </c>
      <c r="I31" s="11"/>
      <c r="J31" s="5"/>
      <c r="K31" s="12"/>
      <c r="L31" s="9">
        <f t="shared" si="1"/>
        <v>0</v>
      </c>
      <c r="M31" s="11"/>
      <c r="N31" s="5"/>
      <c r="O31" s="12"/>
      <c r="P31" s="9">
        <f t="shared" si="2"/>
        <v>0</v>
      </c>
      <c r="Q31" s="11"/>
      <c r="R31" s="5"/>
      <c r="S31" s="12"/>
      <c r="T31" s="9">
        <f t="shared" si="3"/>
        <v>0</v>
      </c>
      <c r="U31" s="11"/>
      <c r="V31" s="5"/>
      <c r="W31" s="12"/>
      <c r="X31" s="9">
        <f t="shared" si="4"/>
        <v>0</v>
      </c>
      <c r="Y31" s="9" t="e">
        <f>(#REF!+#REF!+#REF!)</f>
        <v>#REF!</v>
      </c>
      <c r="Z31" s="9">
        <f t="shared" si="5"/>
        <v>0</v>
      </c>
    </row>
    <row r="32" spans="1:26" x14ac:dyDescent="0.3">
      <c r="A32" s="5"/>
      <c r="B32" s="5"/>
      <c r="C32" s="5" t="e">
        <f>VLOOKUP(Table2689[[#This Row],[Redni broj natjecatelja]],'Popis sudionika'!$A$4:$C$300,2,TRUE)</f>
        <v>#N/A</v>
      </c>
      <c r="D32" s="5" t="e">
        <f>VLOOKUP(Table2689[[#This Row],[Redni broj natjecatelja]],'Popis sudionika'!$A$4:$C$300,3,TRUE)</f>
        <v>#N/A</v>
      </c>
      <c r="E32" s="11"/>
      <c r="F32" s="5"/>
      <c r="G32" s="12"/>
      <c r="H32" s="9">
        <f t="shared" si="0"/>
        <v>0</v>
      </c>
      <c r="I32" s="11"/>
      <c r="J32" s="5"/>
      <c r="K32" s="12"/>
      <c r="L32" s="9">
        <f t="shared" si="1"/>
        <v>0</v>
      </c>
      <c r="M32" s="11"/>
      <c r="N32" s="5"/>
      <c r="O32" s="12"/>
      <c r="P32" s="9">
        <f t="shared" si="2"/>
        <v>0</v>
      </c>
      <c r="Q32" s="11"/>
      <c r="R32" s="5"/>
      <c r="S32" s="12"/>
      <c r="T32" s="9">
        <f t="shared" si="3"/>
        <v>0</v>
      </c>
      <c r="U32" s="11"/>
      <c r="V32" s="5"/>
      <c r="W32" s="12"/>
      <c r="X32" s="9">
        <f t="shared" si="4"/>
        <v>0</v>
      </c>
      <c r="Y32" s="9" t="e">
        <f>(#REF!+#REF!+#REF!)</f>
        <v>#REF!</v>
      </c>
      <c r="Z32" s="9">
        <f t="shared" si="5"/>
        <v>0</v>
      </c>
    </row>
    <row r="33" spans="1:26" x14ac:dyDescent="0.3">
      <c r="A33" s="5"/>
      <c r="B33" s="5"/>
      <c r="C33" s="5" t="e">
        <f>VLOOKUP(Table2689[[#This Row],[Redni broj natjecatelja]],'Popis sudionika'!$A$4:$C$300,2,TRUE)</f>
        <v>#N/A</v>
      </c>
      <c r="D33" s="5" t="e">
        <f>VLOOKUP(Table2689[[#This Row],[Redni broj natjecatelja]],'Popis sudionika'!$A$4:$C$300,3,TRUE)</f>
        <v>#N/A</v>
      </c>
      <c r="E33" s="11"/>
      <c r="F33" s="5"/>
      <c r="G33" s="12"/>
      <c r="H33" s="9">
        <f t="shared" si="0"/>
        <v>0</v>
      </c>
      <c r="I33" s="11"/>
      <c r="J33" s="5"/>
      <c r="K33" s="12"/>
      <c r="L33" s="9">
        <f t="shared" si="1"/>
        <v>0</v>
      </c>
      <c r="M33" s="11"/>
      <c r="N33" s="5"/>
      <c r="O33" s="12"/>
      <c r="P33" s="9">
        <f t="shared" si="2"/>
        <v>0</v>
      </c>
      <c r="Q33" s="11"/>
      <c r="R33" s="5"/>
      <c r="S33" s="12"/>
      <c r="T33" s="9">
        <f t="shared" si="3"/>
        <v>0</v>
      </c>
      <c r="U33" s="11"/>
      <c r="V33" s="5"/>
      <c r="W33" s="12"/>
      <c r="X33" s="9">
        <f t="shared" si="4"/>
        <v>0</v>
      </c>
      <c r="Y33" s="9" t="e">
        <f>(#REF!+#REF!+#REF!)</f>
        <v>#REF!</v>
      </c>
      <c r="Z33" s="9">
        <f t="shared" si="5"/>
        <v>0</v>
      </c>
    </row>
    <row r="34" spans="1:26" x14ac:dyDescent="0.3">
      <c r="A34" s="5"/>
      <c r="B34" s="5"/>
      <c r="C34" s="5" t="e">
        <f>VLOOKUP(Table2689[[#This Row],[Redni broj natjecatelja]],'Popis sudionika'!$A$4:$C$300,2,TRUE)</f>
        <v>#N/A</v>
      </c>
      <c r="D34" s="5" t="e">
        <f>VLOOKUP(Table2689[[#This Row],[Redni broj natjecatelja]],'Popis sudionika'!$A$4:$C$300,3,TRUE)</f>
        <v>#N/A</v>
      </c>
      <c r="E34" s="11"/>
      <c r="F34" s="5"/>
      <c r="G34" s="12"/>
      <c r="H34" s="9">
        <f t="shared" si="0"/>
        <v>0</v>
      </c>
      <c r="I34" s="11"/>
      <c r="J34" s="5"/>
      <c r="K34" s="12"/>
      <c r="L34" s="9">
        <f t="shared" si="1"/>
        <v>0</v>
      </c>
      <c r="M34" s="11"/>
      <c r="N34" s="5"/>
      <c r="O34" s="12"/>
      <c r="P34" s="9">
        <f t="shared" si="2"/>
        <v>0</v>
      </c>
      <c r="Q34" s="11"/>
      <c r="R34" s="5"/>
      <c r="S34" s="12"/>
      <c r="T34" s="9">
        <f t="shared" si="3"/>
        <v>0</v>
      </c>
      <c r="U34" s="11"/>
      <c r="V34" s="5"/>
      <c r="W34" s="12"/>
      <c r="X34" s="9">
        <f t="shared" si="4"/>
        <v>0</v>
      </c>
      <c r="Y34" s="9" t="e">
        <f>(#REF!+#REF!+#REF!)</f>
        <v>#REF!</v>
      </c>
      <c r="Z34" s="9">
        <f t="shared" si="5"/>
        <v>0</v>
      </c>
    </row>
    <row r="35" spans="1:26" x14ac:dyDescent="0.3">
      <c r="A35" s="5"/>
      <c r="B35" s="5"/>
      <c r="C35" s="5" t="e">
        <f>VLOOKUP(Table2689[[#This Row],[Redni broj natjecatelja]],'Popis sudionika'!$A$4:$C$300,2,TRUE)</f>
        <v>#N/A</v>
      </c>
      <c r="D35" s="5" t="e">
        <f>VLOOKUP(Table2689[[#This Row],[Redni broj natjecatelja]],'Popis sudionika'!$A$4:$C$300,3,TRUE)</f>
        <v>#N/A</v>
      </c>
      <c r="E35" s="11"/>
      <c r="F35" s="5"/>
      <c r="G35" s="12"/>
      <c r="H35" s="9">
        <f t="shared" si="0"/>
        <v>0</v>
      </c>
      <c r="I35" s="11"/>
      <c r="J35" s="5"/>
      <c r="K35" s="12"/>
      <c r="L35" s="9">
        <f t="shared" si="1"/>
        <v>0</v>
      </c>
      <c r="M35" s="11"/>
      <c r="N35" s="5"/>
      <c r="O35" s="12"/>
      <c r="P35" s="9">
        <f t="shared" si="2"/>
        <v>0</v>
      </c>
      <c r="Q35" s="11"/>
      <c r="R35" s="5"/>
      <c r="S35" s="12"/>
      <c r="T35" s="9">
        <f t="shared" si="3"/>
        <v>0</v>
      </c>
      <c r="U35" s="11"/>
      <c r="V35" s="5"/>
      <c r="W35" s="12"/>
      <c r="X35" s="9">
        <f t="shared" si="4"/>
        <v>0</v>
      </c>
      <c r="Y35" s="9" t="e">
        <f>(#REF!+#REF!+#REF!)</f>
        <v>#REF!</v>
      </c>
      <c r="Z35" s="9">
        <f t="shared" si="5"/>
        <v>0</v>
      </c>
    </row>
    <row r="36" spans="1:26" x14ac:dyDescent="0.3">
      <c r="A36" s="5"/>
      <c r="B36" s="5"/>
      <c r="C36" s="5" t="e">
        <f>VLOOKUP(Table2689[[#This Row],[Redni broj natjecatelja]],'Popis sudionika'!$A$4:$C$300,2,TRUE)</f>
        <v>#N/A</v>
      </c>
      <c r="D36" s="5" t="e">
        <f>VLOOKUP(Table2689[[#This Row],[Redni broj natjecatelja]],'Popis sudionika'!$A$4:$C$300,3,TRUE)</f>
        <v>#N/A</v>
      </c>
      <c r="E36" s="11"/>
      <c r="F36" s="5"/>
      <c r="G36" s="12"/>
      <c r="H36" s="9">
        <f t="shared" ref="H36:H67" si="6">(E36+F36+G36)</f>
        <v>0</v>
      </c>
      <c r="I36" s="11"/>
      <c r="J36" s="5"/>
      <c r="K36" s="12"/>
      <c r="L36" s="9">
        <f t="shared" ref="L36:L67" si="7">(I36+J36+K36)</f>
        <v>0</v>
      </c>
      <c r="M36" s="11"/>
      <c r="N36" s="5"/>
      <c r="O36" s="12"/>
      <c r="P36" s="9">
        <f t="shared" ref="P36:P67" si="8">(M36+N36+O36)</f>
        <v>0</v>
      </c>
      <c r="Q36" s="11"/>
      <c r="R36" s="5"/>
      <c r="S36" s="12"/>
      <c r="T36" s="9">
        <f t="shared" ref="T36:T67" si="9">(Q36+R36+S36)</f>
        <v>0</v>
      </c>
      <c r="U36" s="11"/>
      <c r="V36" s="5"/>
      <c r="W36" s="12"/>
      <c r="X36" s="9">
        <f t="shared" ref="X36:X67" si="10">(U36+V36+W36)</f>
        <v>0</v>
      </c>
      <c r="Y36" s="9" t="e">
        <f>(#REF!+#REF!+#REF!)</f>
        <v>#REF!</v>
      </c>
      <c r="Z36" s="9">
        <f t="shared" ref="Z36:Z67" si="11">(H36+L36+P36+T36+X36)/5</f>
        <v>0</v>
      </c>
    </row>
    <row r="37" spans="1:26" x14ac:dyDescent="0.3">
      <c r="A37" s="5"/>
      <c r="B37" s="5"/>
      <c r="C37" s="5" t="e">
        <f>VLOOKUP(Table2689[[#This Row],[Redni broj natjecatelja]],'Popis sudionika'!$A$4:$C$300,2,TRUE)</f>
        <v>#N/A</v>
      </c>
      <c r="D37" s="5" t="e">
        <f>VLOOKUP(Table2689[[#This Row],[Redni broj natjecatelja]],'Popis sudionika'!$A$4:$C$300,3,TRUE)</f>
        <v>#N/A</v>
      </c>
      <c r="E37" s="11"/>
      <c r="F37" s="5"/>
      <c r="G37" s="12"/>
      <c r="H37" s="9">
        <f t="shared" si="6"/>
        <v>0</v>
      </c>
      <c r="I37" s="11"/>
      <c r="J37" s="5"/>
      <c r="K37" s="12"/>
      <c r="L37" s="9">
        <f t="shared" si="7"/>
        <v>0</v>
      </c>
      <c r="M37" s="11"/>
      <c r="N37" s="5"/>
      <c r="O37" s="12"/>
      <c r="P37" s="9">
        <f t="shared" si="8"/>
        <v>0</v>
      </c>
      <c r="Q37" s="11"/>
      <c r="R37" s="5"/>
      <c r="S37" s="12"/>
      <c r="T37" s="9">
        <f t="shared" si="9"/>
        <v>0</v>
      </c>
      <c r="U37" s="11"/>
      <c r="V37" s="5"/>
      <c r="W37" s="12"/>
      <c r="X37" s="9">
        <f t="shared" si="10"/>
        <v>0</v>
      </c>
      <c r="Y37" s="9" t="e">
        <f>(#REF!+#REF!+#REF!)</f>
        <v>#REF!</v>
      </c>
      <c r="Z37" s="9">
        <f t="shared" si="11"/>
        <v>0</v>
      </c>
    </row>
    <row r="38" spans="1:26" x14ac:dyDescent="0.3">
      <c r="A38" s="5"/>
      <c r="B38" s="5"/>
      <c r="C38" s="5" t="e">
        <f>VLOOKUP(Table2689[[#This Row],[Redni broj natjecatelja]],'Popis sudionika'!$A$4:$C$300,2,TRUE)</f>
        <v>#N/A</v>
      </c>
      <c r="D38" s="5" t="e">
        <f>VLOOKUP(Table2689[[#This Row],[Redni broj natjecatelja]],'Popis sudionika'!$A$4:$C$300,3,TRUE)</f>
        <v>#N/A</v>
      </c>
      <c r="E38" s="11"/>
      <c r="F38" s="5"/>
      <c r="G38" s="12"/>
      <c r="H38" s="9">
        <f t="shared" si="6"/>
        <v>0</v>
      </c>
      <c r="I38" s="11"/>
      <c r="J38" s="5"/>
      <c r="K38" s="12"/>
      <c r="L38" s="9">
        <f t="shared" si="7"/>
        <v>0</v>
      </c>
      <c r="M38" s="11"/>
      <c r="N38" s="5"/>
      <c r="O38" s="12"/>
      <c r="P38" s="9">
        <f t="shared" si="8"/>
        <v>0</v>
      </c>
      <c r="Q38" s="11"/>
      <c r="R38" s="5"/>
      <c r="S38" s="12"/>
      <c r="T38" s="9">
        <f t="shared" si="9"/>
        <v>0</v>
      </c>
      <c r="U38" s="11"/>
      <c r="V38" s="5"/>
      <c r="W38" s="12"/>
      <c r="X38" s="9">
        <f t="shared" si="10"/>
        <v>0</v>
      </c>
      <c r="Y38" s="9" t="e">
        <f>(#REF!+#REF!+#REF!)</f>
        <v>#REF!</v>
      </c>
      <c r="Z38" s="9">
        <f t="shared" si="11"/>
        <v>0</v>
      </c>
    </row>
    <row r="39" spans="1:26" x14ac:dyDescent="0.3">
      <c r="A39" s="5"/>
      <c r="B39" s="5"/>
      <c r="C39" s="5" t="e">
        <f>VLOOKUP(Table2689[[#This Row],[Redni broj natjecatelja]],'Popis sudionika'!$A$4:$C$300,2,TRUE)</f>
        <v>#N/A</v>
      </c>
      <c r="D39" s="5" t="e">
        <f>VLOOKUP(Table2689[[#This Row],[Redni broj natjecatelja]],'Popis sudionika'!$A$4:$C$300,3,TRUE)</f>
        <v>#N/A</v>
      </c>
      <c r="E39" s="11"/>
      <c r="F39" s="5"/>
      <c r="G39" s="12"/>
      <c r="H39" s="9">
        <f t="shared" si="6"/>
        <v>0</v>
      </c>
      <c r="I39" s="11"/>
      <c r="J39" s="5"/>
      <c r="K39" s="12"/>
      <c r="L39" s="9">
        <f t="shared" si="7"/>
        <v>0</v>
      </c>
      <c r="M39" s="11"/>
      <c r="N39" s="5"/>
      <c r="O39" s="12"/>
      <c r="P39" s="9">
        <f t="shared" si="8"/>
        <v>0</v>
      </c>
      <c r="Q39" s="11"/>
      <c r="R39" s="5"/>
      <c r="S39" s="12"/>
      <c r="T39" s="9">
        <f t="shared" si="9"/>
        <v>0</v>
      </c>
      <c r="U39" s="11"/>
      <c r="V39" s="5"/>
      <c r="W39" s="12"/>
      <c r="X39" s="9">
        <f t="shared" si="10"/>
        <v>0</v>
      </c>
      <c r="Y39" s="9" t="e">
        <f>(#REF!+#REF!+#REF!)</f>
        <v>#REF!</v>
      </c>
      <c r="Z39" s="9">
        <f t="shared" si="11"/>
        <v>0</v>
      </c>
    </row>
    <row r="40" spans="1:26" x14ac:dyDescent="0.3">
      <c r="A40" s="5"/>
      <c r="B40" s="5"/>
      <c r="C40" s="5" t="e">
        <f>VLOOKUP(Table2689[[#This Row],[Redni broj natjecatelja]],'Popis sudionika'!$A$4:$C$300,2,TRUE)</f>
        <v>#N/A</v>
      </c>
      <c r="D40" s="5" t="e">
        <f>VLOOKUP(Table2689[[#This Row],[Redni broj natjecatelja]],'Popis sudionika'!$A$4:$C$300,3,TRUE)</f>
        <v>#N/A</v>
      </c>
      <c r="E40" s="11"/>
      <c r="F40" s="5"/>
      <c r="G40" s="12"/>
      <c r="H40" s="9">
        <f t="shared" si="6"/>
        <v>0</v>
      </c>
      <c r="I40" s="11"/>
      <c r="J40" s="5"/>
      <c r="K40" s="12"/>
      <c r="L40" s="9">
        <f t="shared" si="7"/>
        <v>0</v>
      </c>
      <c r="M40" s="11"/>
      <c r="N40" s="5"/>
      <c r="O40" s="12"/>
      <c r="P40" s="9">
        <f t="shared" si="8"/>
        <v>0</v>
      </c>
      <c r="Q40" s="11"/>
      <c r="R40" s="5"/>
      <c r="S40" s="12"/>
      <c r="T40" s="9">
        <f t="shared" si="9"/>
        <v>0</v>
      </c>
      <c r="U40" s="11"/>
      <c r="V40" s="5"/>
      <c r="W40" s="12"/>
      <c r="X40" s="9">
        <f t="shared" si="10"/>
        <v>0</v>
      </c>
      <c r="Y40" s="9" t="e">
        <f>(#REF!+#REF!+#REF!)</f>
        <v>#REF!</v>
      </c>
      <c r="Z40" s="9">
        <f t="shared" si="11"/>
        <v>0</v>
      </c>
    </row>
    <row r="41" spans="1:26" x14ac:dyDescent="0.3">
      <c r="A41" s="5"/>
      <c r="B41" s="5"/>
      <c r="C41" s="5" t="e">
        <f>VLOOKUP(Table2689[[#This Row],[Redni broj natjecatelja]],'Popis sudionika'!$A$4:$C$300,2,TRUE)</f>
        <v>#N/A</v>
      </c>
      <c r="D41" s="5" t="e">
        <f>VLOOKUP(Table2689[[#This Row],[Redni broj natjecatelja]],'Popis sudionika'!$A$4:$C$300,3,TRUE)</f>
        <v>#N/A</v>
      </c>
      <c r="E41" s="11"/>
      <c r="F41" s="5"/>
      <c r="G41" s="12"/>
      <c r="H41" s="9">
        <f t="shared" si="6"/>
        <v>0</v>
      </c>
      <c r="I41" s="11"/>
      <c r="J41" s="5"/>
      <c r="K41" s="12"/>
      <c r="L41" s="9">
        <f t="shared" si="7"/>
        <v>0</v>
      </c>
      <c r="M41" s="11"/>
      <c r="N41" s="5"/>
      <c r="O41" s="12"/>
      <c r="P41" s="9">
        <f t="shared" si="8"/>
        <v>0</v>
      </c>
      <c r="Q41" s="11"/>
      <c r="R41" s="5"/>
      <c r="S41" s="12"/>
      <c r="T41" s="9">
        <f t="shared" si="9"/>
        <v>0</v>
      </c>
      <c r="U41" s="11"/>
      <c r="V41" s="5"/>
      <c r="W41" s="12"/>
      <c r="X41" s="9">
        <f t="shared" si="10"/>
        <v>0</v>
      </c>
      <c r="Y41" s="9" t="e">
        <f>(#REF!+#REF!+#REF!)</f>
        <v>#REF!</v>
      </c>
      <c r="Z41" s="9">
        <f t="shared" si="11"/>
        <v>0</v>
      </c>
    </row>
    <row r="42" spans="1:26" x14ac:dyDescent="0.3">
      <c r="A42" s="5"/>
      <c r="B42" s="5"/>
      <c r="C42" s="5" t="e">
        <f>VLOOKUP(Table2689[[#This Row],[Redni broj natjecatelja]],'Popis sudionika'!$A$4:$C$300,2,TRUE)</f>
        <v>#N/A</v>
      </c>
      <c r="D42" s="5" t="e">
        <f>VLOOKUP(Table2689[[#This Row],[Redni broj natjecatelja]],'Popis sudionika'!$A$4:$C$300,3,TRUE)</f>
        <v>#N/A</v>
      </c>
      <c r="E42" s="11"/>
      <c r="F42" s="5"/>
      <c r="G42" s="12"/>
      <c r="H42" s="9">
        <f t="shared" si="6"/>
        <v>0</v>
      </c>
      <c r="I42" s="11"/>
      <c r="J42" s="5"/>
      <c r="K42" s="12"/>
      <c r="L42" s="9">
        <f t="shared" si="7"/>
        <v>0</v>
      </c>
      <c r="M42" s="11"/>
      <c r="N42" s="5"/>
      <c r="O42" s="12"/>
      <c r="P42" s="9">
        <f t="shared" si="8"/>
        <v>0</v>
      </c>
      <c r="Q42" s="11"/>
      <c r="R42" s="5"/>
      <c r="S42" s="12"/>
      <c r="T42" s="9">
        <f t="shared" si="9"/>
        <v>0</v>
      </c>
      <c r="U42" s="11"/>
      <c r="V42" s="5"/>
      <c r="W42" s="12"/>
      <c r="X42" s="9">
        <f t="shared" si="10"/>
        <v>0</v>
      </c>
      <c r="Y42" s="9" t="e">
        <f>(#REF!+#REF!+#REF!)</f>
        <v>#REF!</v>
      </c>
      <c r="Z42" s="9">
        <f t="shared" si="11"/>
        <v>0</v>
      </c>
    </row>
    <row r="43" spans="1:26" x14ac:dyDescent="0.3">
      <c r="A43" s="5"/>
      <c r="B43" s="5"/>
      <c r="C43" s="5" t="e">
        <f>VLOOKUP(Table2689[[#This Row],[Redni broj natjecatelja]],'Popis sudionika'!$A$4:$C$300,2,TRUE)</f>
        <v>#N/A</v>
      </c>
      <c r="D43" s="5" t="e">
        <f>VLOOKUP(Table2689[[#This Row],[Redni broj natjecatelja]],'Popis sudionika'!$A$4:$C$300,3,TRUE)</f>
        <v>#N/A</v>
      </c>
      <c r="E43" s="11"/>
      <c r="F43" s="5"/>
      <c r="G43" s="12"/>
      <c r="H43" s="9">
        <f t="shared" si="6"/>
        <v>0</v>
      </c>
      <c r="I43" s="11"/>
      <c r="J43" s="5"/>
      <c r="K43" s="12"/>
      <c r="L43" s="9">
        <f t="shared" si="7"/>
        <v>0</v>
      </c>
      <c r="M43" s="11"/>
      <c r="N43" s="5"/>
      <c r="O43" s="12"/>
      <c r="P43" s="9">
        <f t="shared" si="8"/>
        <v>0</v>
      </c>
      <c r="Q43" s="11"/>
      <c r="R43" s="5"/>
      <c r="S43" s="12"/>
      <c r="T43" s="9">
        <f t="shared" si="9"/>
        <v>0</v>
      </c>
      <c r="U43" s="11"/>
      <c r="V43" s="5"/>
      <c r="W43" s="12"/>
      <c r="X43" s="9">
        <f t="shared" si="10"/>
        <v>0</v>
      </c>
      <c r="Y43" s="9" t="e">
        <f>(#REF!+#REF!+#REF!)</f>
        <v>#REF!</v>
      </c>
      <c r="Z43" s="9">
        <f t="shared" si="11"/>
        <v>0</v>
      </c>
    </row>
    <row r="44" spans="1:26" x14ac:dyDescent="0.3">
      <c r="A44" s="5"/>
      <c r="B44" s="5"/>
      <c r="C44" s="5" t="e">
        <f>VLOOKUP(Table2689[[#This Row],[Redni broj natjecatelja]],'Popis sudionika'!$A$4:$C$300,2,TRUE)</f>
        <v>#N/A</v>
      </c>
      <c r="D44" s="5" t="e">
        <f>VLOOKUP(Table2689[[#This Row],[Redni broj natjecatelja]],'Popis sudionika'!$A$4:$C$300,3,TRUE)</f>
        <v>#N/A</v>
      </c>
      <c r="E44" s="11"/>
      <c r="F44" s="5"/>
      <c r="G44" s="12"/>
      <c r="H44" s="9">
        <f t="shared" si="6"/>
        <v>0</v>
      </c>
      <c r="I44" s="11"/>
      <c r="J44" s="5"/>
      <c r="K44" s="12"/>
      <c r="L44" s="9">
        <f t="shared" si="7"/>
        <v>0</v>
      </c>
      <c r="M44" s="11"/>
      <c r="N44" s="5"/>
      <c r="O44" s="12"/>
      <c r="P44" s="9">
        <f t="shared" si="8"/>
        <v>0</v>
      </c>
      <c r="Q44" s="11"/>
      <c r="R44" s="5"/>
      <c r="S44" s="12"/>
      <c r="T44" s="9">
        <f t="shared" si="9"/>
        <v>0</v>
      </c>
      <c r="U44" s="11"/>
      <c r="V44" s="5"/>
      <c r="W44" s="12"/>
      <c r="X44" s="9">
        <f t="shared" si="10"/>
        <v>0</v>
      </c>
      <c r="Y44" s="9" t="e">
        <f>(#REF!+#REF!+#REF!)</f>
        <v>#REF!</v>
      </c>
      <c r="Z44" s="9">
        <f t="shared" si="11"/>
        <v>0</v>
      </c>
    </row>
    <row r="45" spans="1:26" x14ac:dyDescent="0.3">
      <c r="A45" s="5"/>
      <c r="B45" s="5"/>
      <c r="C45" s="5" t="e">
        <f>VLOOKUP(Table2689[[#This Row],[Redni broj natjecatelja]],'Popis sudionika'!$A$4:$C$300,2,TRUE)</f>
        <v>#N/A</v>
      </c>
      <c r="D45" s="5" t="e">
        <f>VLOOKUP(Table2689[[#This Row],[Redni broj natjecatelja]],'Popis sudionika'!$A$4:$C$300,3,TRUE)</f>
        <v>#N/A</v>
      </c>
      <c r="E45" s="11"/>
      <c r="F45" s="5"/>
      <c r="G45" s="12"/>
      <c r="H45" s="9">
        <f t="shared" si="6"/>
        <v>0</v>
      </c>
      <c r="I45" s="11"/>
      <c r="J45" s="5"/>
      <c r="K45" s="12"/>
      <c r="L45" s="9">
        <f t="shared" si="7"/>
        <v>0</v>
      </c>
      <c r="M45" s="11"/>
      <c r="N45" s="5"/>
      <c r="O45" s="12"/>
      <c r="P45" s="9">
        <f t="shared" si="8"/>
        <v>0</v>
      </c>
      <c r="Q45" s="11"/>
      <c r="R45" s="5"/>
      <c r="S45" s="12"/>
      <c r="T45" s="9">
        <f t="shared" si="9"/>
        <v>0</v>
      </c>
      <c r="U45" s="11"/>
      <c r="V45" s="5"/>
      <c r="W45" s="12"/>
      <c r="X45" s="9">
        <f t="shared" si="10"/>
        <v>0</v>
      </c>
      <c r="Y45" s="9" t="e">
        <f>(#REF!+#REF!+#REF!)</f>
        <v>#REF!</v>
      </c>
      <c r="Z45" s="9">
        <f t="shared" si="11"/>
        <v>0</v>
      </c>
    </row>
    <row r="46" spans="1:26" x14ac:dyDescent="0.3">
      <c r="A46" s="5"/>
      <c r="B46" s="5"/>
      <c r="C46" s="5" t="e">
        <f>VLOOKUP(Table2689[[#This Row],[Redni broj natjecatelja]],'Popis sudionika'!$A$4:$C$300,2,TRUE)</f>
        <v>#N/A</v>
      </c>
      <c r="D46" s="5" t="e">
        <f>VLOOKUP(Table2689[[#This Row],[Redni broj natjecatelja]],'Popis sudionika'!$A$4:$C$300,3,TRUE)</f>
        <v>#N/A</v>
      </c>
      <c r="E46" s="11"/>
      <c r="F46" s="5"/>
      <c r="G46" s="12"/>
      <c r="H46" s="9">
        <f t="shared" si="6"/>
        <v>0</v>
      </c>
      <c r="I46" s="11"/>
      <c r="J46" s="5"/>
      <c r="K46" s="12"/>
      <c r="L46" s="9">
        <f t="shared" si="7"/>
        <v>0</v>
      </c>
      <c r="M46" s="11"/>
      <c r="N46" s="5"/>
      <c r="O46" s="12"/>
      <c r="P46" s="9">
        <f t="shared" si="8"/>
        <v>0</v>
      </c>
      <c r="Q46" s="11"/>
      <c r="R46" s="5"/>
      <c r="S46" s="12"/>
      <c r="T46" s="9">
        <f t="shared" si="9"/>
        <v>0</v>
      </c>
      <c r="U46" s="11"/>
      <c r="V46" s="5"/>
      <c r="W46" s="12"/>
      <c r="X46" s="9">
        <f t="shared" si="10"/>
        <v>0</v>
      </c>
      <c r="Y46" s="9" t="e">
        <f>(#REF!+#REF!+#REF!)</f>
        <v>#REF!</v>
      </c>
      <c r="Z46" s="9">
        <f t="shared" si="11"/>
        <v>0</v>
      </c>
    </row>
    <row r="47" spans="1:26" x14ac:dyDescent="0.3">
      <c r="A47" s="5"/>
      <c r="B47" s="5"/>
      <c r="C47" s="5" t="e">
        <f>VLOOKUP(Table2689[[#This Row],[Redni broj natjecatelja]],'Popis sudionika'!$A$4:$C$300,2,TRUE)</f>
        <v>#N/A</v>
      </c>
      <c r="D47" s="5" t="e">
        <f>VLOOKUP(Table2689[[#This Row],[Redni broj natjecatelja]],'Popis sudionika'!$A$4:$C$300,3,TRUE)</f>
        <v>#N/A</v>
      </c>
      <c r="E47" s="11"/>
      <c r="F47" s="5"/>
      <c r="G47" s="12"/>
      <c r="H47" s="9">
        <f t="shared" si="6"/>
        <v>0</v>
      </c>
      <c r="I47" s="11"/>
      <c r="J47" s="5"/>
      <c r="K47" s="12"/>
      <c r="L47" s="9">
        <f t="shared" si="7"/>
        <v>0</v>
      </c>
      <c r="M47" s="11"/>
      <c r="N47" s="5"/>
      <c r="O47" s="12"/>
      <c r="P47" s="9">
        <f t="shared" si="8"/>
        <v>0</v>
      </c>
      <c r="Q47" s="11"/>
      <c r="R47" s="5"/>
      <c r="S47" s="12"/>
      <c r="T47" s="9">
        <f t="shared" si="9"/>
        <v>0</v>
      </c>
      <c r="U47" s="11"/>
      <c r="V47" s="5"/>
      <c r="W47" s="12"/>
      <c r="X47" s="9">
        <f t="shared" si="10"/>
        <v>0</v>
      </c>
      <c r="Y47" s="9" t="e">
        <f>(#REF!+#REF!+#REF!)</f>
        <v>#REF!</v>
      </c>
      <c r="Z47" s="9">
        <f t="shared" si="11"/>
        <v>0</v>
      </c>
    </row>
    <row r="48" spans="1:26" x14ac:dyDescent="0.3">
      <c r="A48" s="5"/>
      <c r="B48" s="5"/>
      <c r="C48" s="5" t="e">
        <f>VLOOKUP(Table2689[[#This Row],[Redni broj natjecatelja]],'Popis sudionika'!$A$4:$C$300,2,TRUE)</f>
        <v>#N/A</v>
      </c>
      <c r="D48" s="5" t="e">
        <f>VLOOKUP(Table2689[[#This Row],[Redni broj natjecatelja]],'Popis sudionika'!$A$4:$C$300,3,TRUE)</f>
        <v>#N/A</v>
      </c>
      <c r="E48" s="11"/>
      <c r="F48" s="5"/>
      <c r="G48" s="12"/>
      <c r="H48" s="9">
        <f t="shared" si="6"/>
        <v>0</v>
      </c>
      <c r="I48" s="11"/>
      <c r="J48" s="5"/>
      <c r="K48" s="12"/>
      <c r="L48" s="9">
        <f t="shared" si="7"/>
        <v>0</v>
      </c>
      <c r="M48" s="11"/>
      <c r="N48" s="5"/>
      <c r="O48" s="12"/>
      <c r="P48" s="9">
        <f t="shared" si="8"/>
        <v>0</v>
      </c>
      <c r="Q48" s="11"/>
      <c r="R48" s="5"/>
      <c r="S48" s="12"/>
      <c r="T48" s="9">
        <f t="shared" si="9"/>
        <v>0</v>
      </c>
      <c r="U48" s="11"/>
      <c r="V48" s="5"/>
      <c r="W48" s="12"/>
      <c r="X48" s="9">
        <f t="shared" si="10"/>
        <v>0</v>
      </c>
      <c r="Y48" s="9" t="e">
        <f>(#REF!+#REF!+#REF!)</f>
        <v>#REF!</v>
      </c>
      <c r="Z48" s="9">
        <f t="shared" si="11"/>
        <v>0</v>
      </c>
    </row>
    <row r="49" spans="1:26" x14ac:dyDescent="0.3">
      <c r="A49" s="5"/>
      <c r="B49" s="5"/>
      <c r="C49" s="5" t="e">
        <f>VLOOKUP(Table2689[[#This Row],[Redni broj natjecatelja]],'Popis sudionika'!$A$4:$C$300,2,TRUE)</f>
        <v>#N/A</v>
      </c>
      <c r="D49" s="5" t="e">
        <f>VLOOKUP(Table2689[[#This Row],[Redni broj natjecatelja]],'Popis sudionika'!$A$4:$C$300,3,TRUE)</f>
        <v>#N/A</v>
      </c>
      <c r="E49" s="11"/>
      <c r="F49" s="5"/>
      <c r="G49" s="12"/>
      <c r="H49" s="9">
        <f t="shared" si="6"/>
        <v>0</v>
      </c>
      <c r="I49" s="11"/>
      <c r="J49" s="5"/>
      <c r="K49" s="12"/>
      <c r="L49" s="9">
        <f t="shared" si="7"/>
        <v>0</v>
      </c>
      <c r="M49" s="11"/>
      <c r="N49" s="5"/>
      <c r="O49" s="12"/>
      <c r="P49" s="9">
        <f t="shared" si="8"/>
        <v>0</v>
      </c>
      <c r="Q49" s="11"/>
      <c r="R49" s="5"/>
      <c r="S49" s="12"/>
      <c r="T49" s="9">
        <f t="shared" si="9"/>
        <v>0</v>
      </c>
      <c r="U49" s="11"/>
      <c r="V49" s="5"/>
      <c r="W49" s="12"/>
      <c r="X49" s="9">
        <f t="shared" si="10"/>
        <v>0</v>
      </c>
      <c r="Y49" s="9" t="e">
        <f>(#REF!+#REF!+#REF!)</f>
        <v>#REF!</v>
      </c>
      <c r="Z49" s="9">
        <f t="shared" si="11"/>
        <v>0</v>
      </c>
    </row>
    <row r="50" spans="1:26" x14ac:dyDescent="0.3">
      <c r="A50" s="5"/>
      <c r="B50" s="5"/>
      <c r="C50" s="5" t="e">
        <f>VLOOKUP(Table2689[[#This Row],[Redni broj natjecatelja]],'Popis sudionika'!$A$4:$C$300,2,TRUE)</f>
        <v>#N/A</v>
      </c>
      <c r="D50" s="5" t="e">
        <f>VLOOKUP(Table2689[[#This Row],[Redni broj natjecatelja]],'Popis sudionika'!$A$4:$C$300,3,TRUE)</f>
        <v>#N/A</v>
      </c>
      <c r="E50" s="11"/>
      <c r="F50" s="5"/>
      <c r="G50" s="12"/>
      <c r="H50" s="9">
        <f t="shared" si="6"/>
        <v>0</v>
      </c>
      <c r="I50" s="11"/>
      <c r="J50" s="5"/>
      <c r="K50" s="12"/>
      <c r="L50" s="9">
        <f t="shared" si="7"/>
        <v>0</v>
      </c>
      <c r="M50" s="11"/>
      <c r="N50" s="5"/>
      <c r="O50" s="12"/>
      <c r="P50" s="9">
        <f t="shared" si="8"/>
        <v>0</v>
      </c>
      <c r="Q50" s="11"/>
      <c r="R50" s="5"/>
      <c r="S50" s="12"/>
      <c r="T50" s="9">
        <f t="shared" si="9"/>
        <v>0</v>
      </c>
      <c r="U50" s="11"/>
      <c r="V50" s="5"/>
      <c r="W50" s="12"/>
      <c r="X50" s="9">
        <f t="shared" si="10"/>
        <v>0</v>
      </c>
      <c r="Y50" s="9" t="e">
        <f>(#REF!+#REF!+#REF!)</f>
        <v>#REF!</v>
      </c>
      <c r="Z50" s="9">
        <f t="shared" si="11"/>
        <v>0</v>
      </c>
    </row>
    <row r="51" spans="1:26" x14ac:dyDescent="0.3">
      <c r="A51" s="5"/>
      <c r="B51" s="5"/>
      <c r="C51" s="5" t="e">
        <f>VLOOKUP(Table2689[[#This Row],[Redni broj natjecatelja]],'Popis sudionika'!$A$4:$C$300,2,TRUE)</f>
        <v>#N/A</v>
      </c>
      <c r="D51" s="5" t="e">
        <f>VLOOKUP(Table2689[[#This Row],[Redni broj natjecatelja]],'Popis sudionika'!$A$4:$C$300,3,TRUE)</f>
        <v>#N/A</v>
      </c>
      <c r="E51" s="11"/>
      <c r="F51" s="5"/>
      <c r="G51" s="12"/>
      <c r="H51" s="9">
        <f t="shared" si="6"/>
        <v>0</v>
      </c>
      <c r="I51" s="11"/>
      <c r="J51" s="5"/>
      <c r="K51" s="12"/>
      <c r="L51" s="9">
        <f t="shared" si="7"/>
        <v>0</v>
      </c>
      <c r="M51" s="11"/>
      <c r="N51" s="5"/>
      <c r="O51" s="12"/>
      <c r="P51" s="9">
        <f t="shared" si="8"/>
        <v>0</v>
      </c>
      <c r="Q51" s="11"/>
      <c r="R51" s="5"/>
      <c r="S51" s="12"/>
      <c r="T51" s="9">
        <f t="shared" si="9"/>
        <v>0</v>
      </c>
      <c r="U51" s="11"/>
      <c r="V51" s="5"/>
      <c r="W51" s="12"/>
      <c r="X51" s="9">
        <f t="shared" si="10"/>
        <v>0</v>
      </c>
      <c r="Y51" s="9" t="e">
        <f>(#REF!+#REF!+#REF!)</f>
        <v>#REF!</v>
      </c>
      <c r="Z51" s="9">
        <f t="shared" si="11"/>
        <v>0</v>
      </c>
    </row>
    <row r="52" spans="1:26" x14ac:dyDescent="0.3">
      <c r="A52" s="5"/>
      <c r="B52" s="5"/>
      <c r="C52" s="5" t="e">
        <f>VLOOKUP(Table2689[[#This Row],[Redni broj natjecatelja]],'Popis sudionika'!$A$4:$C$300,2,TRUE)</f>
        <v>#N/A</v>
      </c>
      <c r="D52" s="5" t="e">
        <f>VLOOKUP(Table2689[[#This Row],[Redni broj natjecatelja]],'Popis sudionika'!$A$4:$C$300,3,TRUE)</f>
        <v>#N/A</v>
      </c>
      <c r="E52" s="11"/>
      <c r="F52" s="5"/>
      <c r="G52" s="12"/>
      <c r="H52" s="9">
        <f t="shared" si="6"/>
        <v>0</v>
      </c>
      <c r="I52" s="11"/>
      <c r="J52" s="5"/>
      <c r="K52" s="12"/>
      <c r="L52" s="9">
        <f t="shared" si="7"/>
        <v>0</v>
      </c>
      <c r="M52" s="11"/>
      <c r="N52" s="5"/>
      <c r="O52" s="12"/>
      <c r="P52" s="9">
        <f t="shared" si="8"/>
        <v>0</v>
      </c>
      <c r="Q52" s="11"/>
      <c r="R52" s="5"/>
      <c r="S52" s="12"/>
      <c r="T52" s="9">
        <f t="shared" si="9"/>
        <v>0</v>
      </c>
      <c r="U52" s="11"/>
      <c r="V52" s="5"/>
      <c r="W52" s="12"/>
      <c r="X52" s="9">
        <f t="shared" si="10"/>
        <v>0</v>
      </c>
      <c r="Y52" s="9" t="e">
        <f>(#REF!+#REF!+#REF!)</f>
        <v>#REF!</v>
      </c>
      <c r="Z52" s="9">
        <f t="shared" si="11"/>
        <v>0</v>
      </c>
    </row>
    <row r="53" spans="1:26" x14ac:dyDescent="0.3">
      <c r="A53" s="5"/>
      <c r="B53" s="5"/>
      <c r="C53" s="5" t="e">
        <f>VLOOKUP(Table2689[[#This Row],[Redni broj natjecatelja]],'Popis sudionika'!$A$4:$C$300,2,TRUE)</f>
        <v>#N/A</v>
      </c>
      <c r="D53" s="5" t="e">
        <f>VLOOKUP(Table2689[[#This Row],[Redni broj natjecatelja]],'Popis sudionika'!$A$4:$C$300,3,TRUE)</f>
        <v>#N/A</v>
      </c>
      <c r="E53" s="11"/>
      <c r="F53" s="5"/>
      <c r="G53" s="12"/>
      <c r="H53" s="9">
        <f t="shared" si="6"/>
        <v>0</v>
      </c>
      <c r="I53" s="11"/>
      <c r="J53" s="5"/>
      <c r="K53" s="12"/>
      <c r="L53" s="9">
        <f t="shared" si="7"/>
        <v>0</v>
      </c>
      <c r="M53" s="11"/>
      <c r="N53" s="5"/>
      <c r="O53" s="12"/>
      <c r="P53" s="9">
        <f t="shared" si="8"/>
        <v>0</v>
      </c>
      <c r="Q53" s="11"/>
      <c r="R53" s="5"/>
      <c r="S53" s="12"/>
      <c r="T53" s="9">
        <f t="shared" si="9"/>
        <v>0</v>
      </c>
      <c r="U53" s="11"/>
      <c r="V53" s="5"/>
      <c r="W53" s="12"/>
      <c r="X53" s="9">
        <f t="shared" si="10"/>
        <v>0</v>
      </c>
      <c r="Y53" s="9" t="e">
        <f>(#REF!+#REF!+#REF!)</f>
        <v>#REF!</v>
      </c>
      <c r="Z53" s="9">
        <f t="shared" si="11"/>
        <v>0</v>
      </c>
    </row>
    <row r="54" spans="1:26" x14ac:dyDescent="0.3">
      <c r="A54" s="5"/>
      <c r="B54" s="5"/>
      <c r="C54" s="5" t="e">
        <f>VLOOKUP(Table2689[[#This Row],[Redni broj natjecatelja]],'Popis sudionika'!$A$4:$C$300,2,TRUE)</f>
        <v>#N/A</v>
      </c>
      <c r="D54" s="5" t="e">
        <f>VLOOKUP(Table2689[[#This Row],[Redni broj natjecatelja]],'Popis sudionika'!$A$4:$C$300,3,TRUE)</f>
        <v>#N/A</v>
      </c>
      <c r="E54" s="11"/>
      <c r="F54" s="5"/>
      <c r="G54" s="12"/>
      <c r="H54" s="9">
        <f t="shared" si="6"/>
        <v>0</v>
      </c>
      <c r="I54" s="11"/>
      <c r="J54" s="5"/>
      <c r="K54" s="12"/>
      <c r="L54" s="9">
        <f t="shared" si="7"/>
        <v>0</v>
      </c>
      <c r="M54" s="11"/>
      <c r="N54" s="5"/>
      <c r="O54" s="12"/>
      <c r="P54" s="9">
        <f t="shared" si="8"/>
        <v>0</v>
      </c>
      <c r="Q54" s="11"/>
      <c r="R54" s="5"/>
      <c r="S54" s="12"/>
      <c r="T54" s="9">
        <f t="shared" si="9"/>
        <v>0</v>
      </c>
      <c r="U54" s="11"/>
      <c r="V54" s="5"/>
      <c r="W54" s="12"/>
      <c r="X54" s="9">
        <f t="shared" si="10"/>
        <v>0</v>
      </c>
      <c r="Y54" s="9" t="e">
        <f>(#REF!+#REF!+#REF!)</f>
        <v>#REF!</v>
      </c>
      <c r="Z54" s="9">
        <f t="shared" si="11"/>
        <v>0</v>
      </c>
    </row>
    <row r="55" spans="1:26" x14ac:dyDescent="0.3">
      <c r="A55" s="5"/>
      <c r="B55" s="5"/>
      <c r="C55" s="5" t="e">
        <f>VLOOKUP(Table2689[[#This Row],[Redni broj natjecatelja]],'Popis sudionika'!$A$4:$C$300,2,TRUE)</f>
        <v>#N/A</v>
      </c>
      <c r="D55" s="5" t="e">
        <f>VLOOKUP(Table2689[[#This Row],[Redni broj natjecatelja]],'Popis sudionika'!$A$4:$C$300,3,TRUE)</f>
        <v>#N/A</v>
      </c>
      <c r="E55" s="11"/>
      <c r="F55" s="5"/>
      <c r="G55" s="12"/>
      <c r="H55" s="9">
        <f t="shared" si="6"/>
        <v>0</v>
      </c>
      <c r="I55" s="11"/>
      <c r="J55" s="5"/>
      <c r="K55" s="12"/>
      <c r="L55" s="9">
        <f t="shared" si="7"/>
        <v>0</v>
      </c>
      <c r="M55" s="11"/>
      <c r="N55" s="5"/>
      <c r="O55" s="12"/>
      <c r="P55" s="9">
        <f t="shared" si="8"/>
        <v>0</v>
      </c>
      <c r="Q55" s="11"/>
      <c r="R55" s="5"/>
      <c r="S55" s="12"/>
      <c r="T55" s="9">
        <f t="shared" si="9"/>
        <v>0</v>
      </c>
      <c r="U55" s="11"/>
      <c r="V55" s="5"/>
      <c r="W55" s="12"/>
      <c r="X55" s="9">
        <f t="shared" si="10"/>
        <v>0</v>
      </c>
      <c r="Y55" s="9" t="e">
        <f>(#REF!+#REF!+#REF!)</f>
        <v>#REF!</v>
      </c>
      <c r="Z55" s="9">
        <f t="shared" si="11"/>
        <v>0</v>
      </c>
    </row>
    <row r="56" spans="1:26" x14ac:dyDescent="0.3">
      <c r="A56" s="5"/>
      <c r="B56" s="5"/>
      <c r="C56" s="5" t="e">
        <f>VLOOKUP(Table2689[[#This Row],[Redni broj natjecatelja]],'Popis sudionika'!$A$4:$C$300,2,TRUE)</f>
        <v>#N/A</v>
      </c>
      <c r="D56" s="5" t="e">
        <f>VLOOKUP(Table2689[[#This Row],[Redni broj natjecatelja]],'Popis sudionika'!$A$4:$C$300,3,TRUE)</f>
        <v>#N/A</v>
      </c>
      <c r="E56" s="11"/>
      <c r="F56" s="5"/>
      <c r="G56" s="12"/>
      <c r="H56" s="9">
        <f t="shared" si="6"/>
        <v>0</v>
      </c>
      <c r="I56" s="11"/>
      <c r="J56" s="5"/>
      <c r="K56" s="12"/>
      <c r="L56" s="9">
        <f t="shared" si="7"/>
        <v>0</v>
      </c>
      <c r="M56" s="11"/>
      <c r="N56" s="5"/>
      <c r="O56" s="12"/>
      <c r="P56" s="9">
        <f t="shared" si="8"/>
        <v>0</v>
      </c>
      <c r="Q56" s="11"/>
      <c r="R56" s="5"/>
      <c r="S56" s="12"/>
      <c r="T56" s="9">
        <f t="shared" si="9"/>
        <v>0</v>
      </c>
      <c r="U56" s="11"/>
      <c r="V56" s="5"/>
      <c r="W56" s="12"/>
      <c r="X56" s="9">
        <f t="shared" si="10"/>
        <v>0</v>
      </c>
      <c r="Y56" s="9" t="e">
        <f>(#REF!+#REF!+#REF!)</f>
        <v>#REF!</v>
      </c>
      <c r="Z56" s="9">
        <f t="shared" si="11"/>
        <v>0</v>
      </c>
    </row>
    <row r="57" spans="1:26" x14ac:dyDescent="0.3">
      <c r="A57" s="5"/>
      <c r="B57" s="5"/>
      <c r="C57" s="5" t="e">
        <f>VLOOKUP(Table2689[[#This Row],[Redni broj natjecatelja]],'Popis sudionika'!$A$4:$C$300,2,TRUE)</f>
        <v>#N/A</v>
      </c>
      <c r="D57" s="5" t="e">
        <f>VLOOKUP(Table2689[[#This Row],[Redni broj natjecatelja]],'Popis sudionika'!$A$4:$C$300,3,TRUE)</f>
        <v>#N/A</v>
      </c>
      <c r="E57" s="11"/>
      <c r="F57" s="5"/>
      <c r="G57" s="12"/>
      <c r="H57" s="9">
        <f t="shared" si="6"/>
        <v>0</v>
      </c>
      <c r="I57" s="11"/>
      <c r="J57" s="5"/>
      <c r="K57" s="12"/>
      <c r="L57" s="9">
        <f t="shared" si="7"/>
        <v>0</v>
      </c>
      <c r="M57" s="11"/>
      <c r="N57" s="5"/>
      <c r="O57" s="12"/>
      <c r="P57" s="9">
        <f t="shared" si="8"/>
        <v>0</v>
      </c>
      <c r="Q57" s="11"/>
      <c r="R57" s="5"/>
      <c r="S57" s="12"/>
      <c r="T57" s="9">
        <f t="shared" si="9"/>
        <v>0</v>
      </c>
      <c r="U57" s="11"/>
      <c r="V57" s="5"/>
      <c r="W57" s="12"/>
      <c r="X57" s="9">
        <f t="shared" si="10"/>
        <v>0</v>
      </c>
      <c r="Y57" s="9" t="e">
        <f>(#REF!+#REF!+#REF!)</f>
        <v>#REF!</v>
      </c>
      <c r="Z57" s="9">
        <f t="shared" si="11"/>
        <v>0</v>
      </c>
    </row>
    <row r="58" spans="1:26" x14ac:dyDescent="0.3">
      <c r="A58" s="5"/>
      <c r="B58" s="5"/>
      <c r="C58" s="5" t="e">
        <f>VLOOKUP(Table2689[[#This Row],[Redni broj natjecatelja]],'Popis sudionika'!$A$4:$C$300,2,TRUE)</f>
        <v>#N/A</v>
      </c>
      <c r="D58" s="5" t="e">
        <f>VLOOKUP(Table2689[[#This Row],[Redni broj natjecatelja]],'Popis sudionika'!$A$4:$C$300,3,TRUE)</f>
        <v>#N/A</v>
      </c>
      <c r="E58" s="11"/>
      <c r="F58" s="5"/>
      <c r="G58" s="12"/>
      <c r="H58" s="9">
        <f t="shared" si="6"/>
        <v>0</v>
      </c>
      <c r="I58" s="11"/>
      <c r="J58" s="5"/>
      <c r="K58" s="12"/>
      <c r="L58" s="9">
        <f t="shared" si="7"/>
        <v>0</v>
      </c>
      <c r="M58" s="11"/>
      <c r="N58" s="5"/>
      <c r="O58" s="12"/>
      <c r="P58" s="9">
        <f t="shared" si="8"/>
        <v>0</v>
      </c>
      <c r="Q58" s="11"/>
      <c r="R58" s="5"/>
      <c r="S58" s="12"/>
      <c r="T58" s="9">
        <f t="shared" si="9"/>
        <v>0</v>
      </c>
      <c r="U58" s="11"/>
      <c r="V58" s="5"/>
      <c r="W58" s="12"/>
      <c r="X58" s="9">
        <f t="shared" si="10"/>
        <v>0</v>
      </c>
      <c r="Y58" s="9" t="e">
        <f>(#REF!+#REF!+#REF!)</f>
        <v>#REF!</v>
      </c>
      <c r="Z58" s="9">
        <f t="shared" si="11"/>
        <v>0</v>
      </c>
    </row>
    <row r="59" spans="1:26" x14ac:dyDescent="0.3">
      <c r="A59" s="5"/>
      <c r="B59" s="5"/>
      <c r="C59" s="5" t="e">
        <f>VLOOKUP(Table2689[[#This Row],[Redni broj natjecatelja]],'Popis sudionika'!$A$4:$C$300,2,TRUE)</f>
        <v>#N/A</v>
      </c>
      <c r="D59" s="5" t="e">
        <f>VLOOKUP(Table2689[[#This Row],[Redni broj natjecatelja]],'Popis sudionika'!$A$4:$C$300,3,TRUE)</f>
        <v>#N/A</v>
      </c>
      <c r="E59" s="11"/>
      <c r="F59" s="5"/>
      <c r="G59" s="12"/>
      <c r="H59" s="9">
        <f t="shared" si="6"/>
        <v>0</v>
      </c>
      <c r="I59" s="11"/>
      <c r="J59" s="5"/>
      <c r="K59" s="12"/>
      <c r="L59" s="9">
        <f t="shared" si="7"/>
        <v>0</v>
      </c>
      <c r="M59" s="11"/>
      <c r="N59" s="5"/>
      <c r="O59" s="12"/>
      <c r="P59" s="9">
        <f t="shared" si="8"/>
        <v>0</v>
      </c>
      <c r="Q59" s="11"/>
      <c r="R59" s="5"/>
      <c r="S59" s="12"/>
      <c r="T59" s="9">
        <f t="shared" si="9"/>
        <v>0</v>
      </c>
      <c r="U59" s="11"/>
      <c r="V59" s="5"/>
      <c r="W59" s="12"/>
      <c r="X59" s="9">
        <f t="shared" si="10"/>
        <v>0</v>
      </c>
      <c r="Y59" s="9" t="e">
        <f>(#REF!+#REF!+#REF!)</f>
        <v>#REF!</v>
      </c>
      <c r="Z59" s="9">
        <f t="shared" si="11"/>
        <v>0</v>
      </c>
    </row>
    <row r="60" spans="1:26" x14ac:dyDescent="0.3">
      <c r="A60" s="5"/>
      <c r="B60" s="5"/>
      <c r="C60" s="5" t="e">
        <f>VLOOKUP(Table2689[[#This Row],[Redni broj natjecatelja]],'Popis sudionika'!$A$4:$C$300,2,TRUE)</f>
        <v>#N/A</v>
      </c>
      <c r="D60" s="5" t="e">
        <f>VLOOKUP(Table2689[[#This Row],[Redni broj natjecatelja]],'Popis sudionika'!$A$4:$C$300,3,TRUE)</f>
        <v>#N/A</v>
      </c>
      <c r="E60" s="11"/>
      <c r="F60" s="5"/>
      <c r="G60" s="12"/>
      <c r="H60" s="9">
        <f t="shared" si="6"/>
        <v>0</v>
      </c>
      <c r="I60" s="11"/>
      <c r="J60" s="5"/>
      <c r="K60" s="12"/>
      <c r="L60" s="9">
        <f t="shared" si="7"/>
        <v>0</v>
      </c>
      <c r="M60" s="11"/>
      <c r="N60" s="5"/>
      <c r="O60" s="12"/>
      <c r="P60" s="9">
        <f t="shared" si="8"/>
        <v>0</v>
      </c>
      <c r="Q60" s="11"/>
      <c r="R60" s="5"/>
      <c r="S60" s="12"/>
      <c r="T60" s="9">
        <f t="shared" si="9"/>
        <v>0</v>
      </c>
      <c r="U60" s="11"/>
      <c r="V60" s="5"/>
      <c r="W60" s="12"/>
      <c r="X60" s="9">
        <f t="shared" si="10"/>
        <v>0</v>
      </c>
      <c r="Y60" s="9" t="e">
        <f>(#REF!+#REF!+#REF!)</f>
        <v>#REF!</v>
      </c>
      <c r="Z60" s="9">
        <f t="shared" si="11"/>
        <v>0</v>
      </c>
    </row>
    <row r="61" spans="1:26" x14ac:dyDescent="0.3">
      <c r="A61" s="5"/>
      <c r="B61" s="5"/>
      <c r="C61" s="5" t="e">
        <f>VLOOKUP(Table2689[[#This Row],[Redni broj natjecatelja]],'Popis sudionika'!$A$4:$C$300,2,TRUE)</f>
        <v>#N/A</v>
      </c>
      <c r="D61" s="5" t="e">
        <f>VLOOKUP(Table2689[[#This Row],[Redni broj natjecatelja]],'Popis sudionika'!$A$4:$C$300,3,TRUE)</f>
        <v>#N/A</v>
      </c>
      <c r="E61" s="11"/>
      <c r="F61" s="5"/>
      <c r="G61" s="12"/>
      <c r="H61" s="9">
        <f t="shared" si="6"/>
        <v>0</v>
      </c>
      <c r="I61" s="11"/>
      <c r="J61" s="5"/>
      <c r="K61" s="12"/>
      <c r="L61" s="9">
        <f t="shared" si="7"/>
        <v>0</v>
      </c>
      <c r="M61" s="11"/>
      <c r="N61" s="5"/>
      <c r="O61" s="12"/>
      <c r="P61" s="9">
        <f t="shared" si="8"/>
        <v>0</v>
      </c>
      <c r="Q61" s="11"/>
      <c r="R61" s="5"/>
      <c r="S61" s="12"/>
      <c r="T61" s="9">
        <f t="shared" si="9"/>
        <v>0</v>
      </c>
      <c r="U61" s="11"/>
      <c r="V61" s="5"/>
      <c r="W61" s="12"/>
      <c r="X61" s="9">
        <f t="shared" si="10"/>
        <v>0</v>
      </c>
      <c r="Y61" s="9" t="e">
        <f>(#REF!+#REF!+#REF!)</f>
        <v>#REF!</v>
      </c>
      <c r="Z61" s="9">
        <f t="shared" si="11"/>
        <v>0</v>
      </c>
    </row>
    <row r="62" spans="1:26" x14ac:dyDescent="0.3">
      <c r="A62" s="5"/>
      <c r="B62" s="5"/>
      <c r="C62" s="5" t="e">
        <f>VLOOKUP(Table2689[[#This Row],[Redni broj natjecatelja]],'Popis sudionika'!$A$4:$C$300,2,TRUE)</f>
        <v>#N/A</v>
      </c>
      <c r="D62" s="5" t="e">
        <f>VLOOKUP(Table2689[[#This Row],[Redni broj natjecatelja]],'Popis sudionika'!$A$4:$C$300,3,TRUE)</f>
        <v>#N/A</v>
      </c>
      <c r="E62" s="11"/>
      <c r="F62" s="5"/>
      <c r="G62" s="12"/>
      <c r="H62" s="9">
        <f t="shared" si="6"/>
        <v>0</v>
      </c>
      <c r="I62" s="11"/>
      <c r="J62" s="5"/>
      <c r="K62" s="12"/>
      <c r="L62" s="9">
        <f t="shared" si="7"/>
        <v>0</v>
      </c>
      <c r="M62" s="11"/>
      <c r="N62" s="5"/>
      <c r="O62" s="12"/>
      <c r="P62" s="9">
        <f t="shared" si="8"/>
        <v>0</v>
      </c>
      <c r="Q62" s="11"/>
      <c r="R62" s="5"/>
      <c r="S62" s="12"/>
      <c r="T62" s="9">
        <f t="shared" si="9"/>
        <v>0</v>
      </c>
      <c r="U62" s="11"/>
      <c r="V62" s="5"/>
      <c r="W62" s="12"/>
      <c r="X62" s="9">
        <f t="shared" si="10"/>
        <v>0</v>
      </c>
      <c r="Y62" s="9" t="e">
        <f>(#REF!+#REF!+#REF!)</f>
        <v>#REF!</v>
      </c>
      <c r="Z62" s="9">
        <f t="shared" si="11"/>
        <v>0</v>
      </c>
    </row>
    <row r="63" spans="1:26" x14ac:dyDescent="0.3">
      <c r="A63" s="5"/>
      <c r="B63" s="5"/>
      <c r="C63" s="5" t="e">
        <f>VLOOKUP(Table2689[[#This Row],[Redni broj natjecatelja]],'Popis sudionika'!$A$4:$C$300,2,TRUE)</f>
        <v>#N/A</v>
      </c>
      <c r="D63" s="5" t="e">
        <f>VLOOKUP(Table2689[[#This Row],[Redni broj natjecatelja]],'Popis sudionika'!$A$4:$C$300,3,TRUE)</f>
        <v>#N/A</v>
      </c>
      <c r="E63" s="11"/>
      <c r="F63" s="5"/>
      <c r="G63" s="12"/>
      <c r="H63" s="9">
        <f t="shared" si="6"/>
        <v>0</v>
      </c>
      <c r="I63" s="11"/>
      <c r="J63" s="5"/>
      <c r="K63" s="12"/>
      <c r="L63" s="9">
        <f t="shared" si="7"/>
        <v>0</v>
      </c>
      <c r="M63" s="11"/>
      <c r="N63" s="5"/>
      <c r="O63" s="12"/>
      <c r="P63" s="9">
        <f t="shared" si="8"/>
        <v>0</v>
      </c>
      <c r="Q63" s="11"/>
      <c r="R63" s="5"/>
      <c r="S63" s="12"/>
      <c r="T63" s="9">
        <f t="shared" si="9"/>
        <v>0</v>
      </c>
      <c r="U63" s="11"/>
      <c r="V63" s="5"/>
      <c r="W63" s="12"/>
      <c r="X63" s="9">
        <f t="shared" si="10"/>
        <v>0</v>
      </c>
      <c r="Y63" s="9" t="e">
        <f>(#REF!+#REF!+#REF!)</f>
        <v>#REF!</v>
      </c>
      <c r="Z63" s="9">
        <f t="shared" si="11"/>
        <v>0</v>
      </c>
    </row>
    <row r="64" spans="1:26" x14ac:dyDescent="0.3">
      <c r="A64" s="5"/>
      <c r="B64" s="5"/>
      <c r="C64" s="5" t="e">
        <f>VLOOKUP(Table2689[[#This Row],[Redni broj natjecatelja]],'Popis sudionika'!$A$4:$C$300,2,TRUE)</f>
        <v>#N/A</v>
      </c>
      <c r="D64" s="5" t="e">
        <f>VLOOKUP(Table2689[[#This Row],[Redni broj natjecatelja]],'Popis sudionika'!$A$4:$C$300,3,TRUE)</f>
        <v>#N/A</v>
      </c>
      <c r="E64" s="11"/>
      <c r="F64" s="5"/>
      <c r="G64" s="12"/>
      <c r="H64" s="9">
        <f t="shared" si="6"/>
        <v>0</v>
      </c>
      <c r="I64" s="11"/>
      <c r="J64" s="5"/>
      <c r="K64" s="12"/>
      <c r="L64" s="9">
        <f t="shared" si="7"/>
        <v>0</v>
      </c>
      <c r="M64" s="11"/>
      <c r="N64" s="5"/>
      <c r="O64" s="12"/>
      <c r="P64" s="9">
        <f t="shared" si="8"/>
        <v>0</v>
      </c>
      <c r="Q64" s="11"/>
      <c r="R64" s="5"/>
      <c r="S64" s="12"/>
      <c r="T64" s="9">
        <f t="shared" si="9"/>
        <v>0</v>
      </c>
      <c r="U64" s="11"/>
      <c r="V64" s="5"/>
      <c r="W64" s="12"/>
      <c r="X64" s="9">
        <f t="shared" si="10"/>
        <v>0</v>
      </c>
      <c r="Y64" s="9" t="e">
        <f>(#REF!+#REF!+#REF!)</f>
        <v>#REF!</v>
      </c>
      <c r="Z64" s="9">
        <f t="shared" si="11"/>
        <v>0</v>
      </c>
    </row>
    <row r="65" spans="1:26" x14ac:dyDescent="0.3">
      <c r="A65" s="5"/>
      <c r="B65" s="5"/>
      <c r="C65" s="5" t="e">
        <f>VLOOKUP(Table2689[[#This Row],[Redni broj natjecatelja]],'Popis sudionika'!$A$4:$C$300,2,TRUE)</f>
        <v>#N/A</v>
      </c>
      <c r="D65" s="5" t="e">
        <f>VLOOKUP(Table2689[[#This Row],[Redni broj natjecatelja]],'Popis sudionika'!$A$4:$C$300,3,TRUE)</f>
        <v>#N/A</v>
      </c>
      <c r="E65" s="11"/>
      <c r="F65" s="5"/>
      <c r="G65" s="12"/>
      <c r="H65" s="9">
        <f t="shared" si="6"/>
        <v>0</v>
      </c>
      <c r="I65" s="11"/>
      <c r="J65" s="5"/>
      <c r="K65" s="12"/>
      <c r="L65" s="9">
        <f t="shared" si="7"/>
        <v>0</v>
      </c>
      <c r="M65" s="11"/>
      <c r="N65" s="5"/>
      <c r="O65" s="12"/>
      <c r="P65" s="9">
        <f t="shared" si="8"/>
        <v>0</v>
      </c>
      <c r="Q65" s="11"/>
      <c r="R65" s="5"/>
      <c r="S65" s="12"/>
      <c r="T65" s="9">
        <f t="shared" si="9"/>
        <v>0</v>
      </c>
      <c r="U65" s="11"/>
      <c r="V65" s="5"/>
      <c r="W65" s="12"/>
      <c r="X65" s="9">
        <f t="shared" si="10"/>
        <v>0</v>
      </c>
      <c r="Y65" s="9" t="e">
        <f>(#REF!+#REF!+#REF!)</f>
        <v>#REF!</v>
      </c>
      <c r="Z65" s="9">
        <f t="shared" si="11"/>
        <v>0</v>
      </c>
    </row>
    <row r="66" spans="1:26" x14ac:dyDescent="0.3">
      <c r="A66" s="5"/>
      <c r="B66" s="5"/>
      <c r="C66" s="5" t="e">
        <f>VLOOKUP(Table2689[[#This Row],[Redni broj natjecatelja]],'Popis sudionika'!$A$4:$C$300,2,TRUE)</f>
        <v>#N/A</v>
      </c>
      <c r="D66" s="5" t="e">
        <f>VLOOKUP(Table2689[[#This Row],[Redni broj natjecatelja]],'Popis sudionika'!$A$4:$C$300,3,TRUE)</f>
        <v>#N/A</v>
      </c>
      <c r="E66" s="11"/>
      <c r="F66" s="5"/>
      <c r="G66" s="12"/>
      <c r="H66" s="9">
        <f t="shared" si="6"/>
        <v>0</v>
      </c>
      <c r="I66" s="11"/>
      <c r="J66" s="5"/>
      <c r="K66" s="12"/>
      <c r="L66" s="9">
        <f t="shared" si="7"/>
        <v>0</v>
      </c>
      <c r="M66" s="11"/>
      <c r="N66" s="5"/>
      <c r="O66" s="12"/>
      <c r="P66" s="9">
        <f t="shared" si="8"/>
        <v>0</v>
      </c>
      <c r="Q66" s="11"/>
      <c r="R66" s="5"/>
      <c r="S66" s="12"/>
      <c r="T66" s="9">
        <f t="shared" si="9"/>
        <v>0</v>
      </c>
      <c r="U66" s="11"/>
      <c r="V66" s="5"/>
      <c r="W66" s="12"/>
      <c r="X66" s="9">
        <f t="shared" si="10"/>
        <v>0</v>
      </c>
      <c r="Y66" s="9" t="e">
        <f>(#REF!+#REF!+#REF!)</f>
        <v>#REF!</v>
      </c>
      <c r="Z66" s="9">
        <f t="shared" si="11"/>
        <v>0</v>
      </c>
    </row>
    <row r="67" spans="1:26" x14ac:dyDescent="0.3">
      <c r="A67" s="5"/>
      <c r="B67" s="5"/>
      <c r="C67" s="5" t="e">
        <f>VLOOKUP(Table2689[[#This Row],[Redni broj natjecatelja]],'Popis sudionika'!$A$4:$C$300,2,TRUE)</f>
        <v>#N/A</v>
      </c>
      <c r="D67" s="5" t="e">
        <f>VLOOKUP(Table2689[[#This Row],[Redni broj natjecatelja]],'Popis sudionika'!$A$4:$C$300,3,TRUE)</f>
        <v>#N/A</v>
      </c>
      <c r="E67" s="11"/>
      <c r="F67" s="5"/>
      <c r="G67" s="12"/>
      <c r="H67" s="9">
        <f t="shared" si="6"/>
        <v>0</v>
      </c>
      <c r="I67" s="11"/>
      <c r="J67" s="5"/>
      <c r="K67" s="12"/>
      <c r="L67" s="9">
        <f t="shared" si="7"/>
        <v>0</v>
      </c>
      <c r="M67" s="11"/>
      <c r="N67" s="5"/>
      <c r="O67" s="12"/>
      <c r="P67" s="9">
        <f t="shared" si="8"/>
        <v>0</v>
      </c>
      <c r="Q67" s="11"/>
      <c r="R67" s="5"/>
      <c r="S67" s="12"/>
      <c r="T67" s="9">
        <f t="shared" si="9"/>
        <v>0</v>
      </c>
      <c r="U67" s="11"/>
      <c r="V67" s="5"/>
      <c r="W67" s="12"/>
      <c r="X67" s="9">
        <f t="shared" si="10"/>
        <v>0</v>
      </c>
      <c r="Y67" s="9" t="e">
        <f>(#REF!+#REF!+#REF!)</f>
        <v>#REF!</v>
      </c>
      <c r="Z67" s="9">
        <f t="shared" si="11"/>
        <v>0</v>
      </c>
    </row>
    <row r="68" spans="1:26" x14ac:dyDescent="0.3">
      <c r="A68" s="5"/>
      <c r="B68" s="5"/>
      <c r="C68" s="5" t="e">
        <f>VLOOKUP(Table2689[[#This Row],[Redni broj natjecatelja]],'Popis sudionika'!$A$4:$C$300,2,TRUE)</f>
        <v>#N/A</v>
      </c>
      <c r="D68" s="5" t="e">
        <f>VLOOKUP(Table2689[[#This Row],[Redni broj natjecatelja]],'Popis sudionika'!$A$4:$C$300,3,TRUE)</f>
        <v>#N/A</v>
      </c>
      <c r="E68" s="11"/>
      <c r="F68" s="5"/>
      <c r="G68" s="12"/>
      <c r="H68" s="9">
        <f t="shared" ref="H68:H99" si="12">(E68+F68+G68)</f>
        <v>0</v>
      </c>
      <c r="I68" s="11"/>
      <c r="J68" s="5"/>
      <c r="K68" s="12"/>
      <c r="L68" s="9">
        <f t="shared" ref="L68:L99" si="13">(I68+J68+K68)</f>
        <v>0</v>
      </c>
      <c r="M68" s="11"/>
      <c r="N68" s="5"/>
      <c r="O68" s="12"/>
      <c r="P68" s="9">
        <f t="shared" ref="P68:P99" si="14">(M68+N68+O68)</f>
        <v>0</v>
      </c>
      <c r="Q68" s="11"/>
      <c r="R68" s="5"/>
      <c r="S68" s="12"/>
      <c r="T68" s="9">
        <f t="shared" ref="T68:T99" si="15">(Q68+R68+S68)</f>
        <v>0</v>
      </c>
      <c r="U68" s="11"/>
      <c r="V68" s="5"/>
      <c r="W68" s="12"/>
      <c r="X68" s="9">
        <f t="shared" ref="X68:X99" si="16">(U68+V68+W68)</f>
        <v>0</v>
      </c>
      <c r="Y68" s="9" t="e">
        <f>(#REF!+#REF!+#REF!)</f>
        <v>#REF!</v>
      </c>
      <c r="Z68" s="9">
        <f t="shared" ref="Z68:Z99" si="17">(H68+L68+P68+T68+X68)/5</f>
        <v>0</v>
      </c>
    </row>
    <row r="69" spans="1:26" x14ac:dyDescent="0.3">
      <c r="A69" s="5"/>
      <c r="B69" s="5"/>
      <c r="C69" s="5" t="e">
        <f>VLOOKUP(Table2689[[#This Row],[Redni broj natjecatelja]],'Popis sudionika'!$A$4:$C$300,2,TRUE)</f>
        <v>#N/A</v>
      </c>
      <c r="D69" s="5" t="e">
        <f>VLOOKUP(Table2689[[#This Row],[Redni broj natjecatelja]],'Popis sudionika'!$A$4:$C$300,3,TRUE)</f>
        <v>#N/A</v>
      </c>
      <c r="E69" s="11"/>
      <c r="F69" s="5"/>
      <c r="G69" s="12"/>
      <c r="H69" s="9">
        <f t="shared" si="12"/>
        <v>0</v>
      </c>
      <c r="I69" s="11"/>
      <c r="J69" s="5"/>
      <c r="K69" s="12"/>
      <c r="L69" s="9">
        <f t="shared" si="13"/>
        <v>0</v>
      </c>
      <c r="M69" s="11"/>
      <c r="N69" s="5"/>
      <c r="O69" s="12"/>
      <c r="P69" s="9">
        <f t="shared" si="14"/>
        <v>0</v>
      </c>
      <c r="Q69" s="11"/>
      <c r="R69" s="5"/>
      <c r="S69" s="12"/>
      <c r="T69" s="9">
        <f t="shared" si="15"/>
        <v>0</v>
      </c>
      <c r="U69" s="11"/>
      <c r="V69" s="5"/>
      <c r="W69" s="12"/>
      <c r="X69" s="9">
        <f t="shared" si="16"/>
        <v>0</v>
      </c>
      <c r="Y69" s="9" t="e">
        <f>(#REF!+#REF!+#REF!)</f>
        <v>#REF!</v>
      </c>
      <c r="Z69" s="9">
        <f t="shared" si="17"/>
        <v>0</v>
      </c>
    </row>
    <row r="70" spans="1:26" x14ac:dyDescent="0.3">
      <c r="A70" s="5"/>
      <c r="B70" s="5"/>
      <c r="C70" s="5" t="e">
        <f>VLOOKUP(Table2689[[#This Row],[Redni broj natjecatelja]],'Popis sudionika'!$A$4:$C$300,2,TRUE)</f>
        <v>#N/A</v>
      </c>
      <c r="D70" s="5" t="e">
        <f>VLOOKUP(Table2689[[#This Row],[Redni broj natjecatelja]],'Popis sudionika'!$A$4:$C$300,3,TRUE)</f>
        <v>#N/A</v>
      </c>
      <c r="E70" s="11"/>
      <c r="F70" s="5"/>
      <c r="G70" s="12"/>
      <c r="H70" s="9">
        <f t="shared" si="12"/>
        <v>0</v>
      </c>
      <c r="I70" s="11"/>
      <c r="J70" s="5"/>
      <c r="K70" s="12"/>
      <c r="L70" s="9">
        <f t="shared" si="13"/>
        <v>0</v>
      </c>
      <c r="M70" s="11"/>
      <c r="N70" s="5"/>
      <c r="O70" s="12"/>
      <c r="P70" s="9">
        <f t="shared" si="14"/>
        <v>0</v>
      </c>
      <c r="Q70" s="11"/>
      <c r="R70" s="5"/>
      <c r="S70" s="12"/>
      <c r="T70" s="9">
        <f t="shared" si="15"/>
        <v>0</v>
      </c>
      <c r="U70" s="11"/>
      <c r="V70" s="5"/>
      <c r="W70" s="12"/>
      <c r="X70" s="9">
        <f t="shared" si="16"/>
        <v>0</v>
      </c>
      <c r="Y70" s="9" t="e">
        <f>(#REF!+#REF!+#REF!)</f>
        <v>#REF!</v>
      </c>
      <c r="Z70" s="9">
        <f t="shared" si="17"/>
        <v>0</v>
      </c>
    </row>
    <row r="71" spans="1:26" x14ac:dyDescent="0.3">
      <c r="A71" s="5"/>
      <c r="B71" s="5"/>
      <c r="C71" s="5" t="e">
        <f>VLOOKUP(Table2689[[#This Row],[Redni broj natjecatelja]],'Popis sudionika'!$A$4:$C$300,2,TRUE)</f>
        <v>#N/A</v>
      </c>
      <c r="D71" s="5" t="e">
        <f>VLOOKUP(Table2689[[#This Row],[Redni broj natjecatelja]],'Popis sudionika'!$A$4:$C$300,3,TRUE)</f>
        <v>#N/A</v>
      </c>
      <c r="E71" s="11"/>
      <c r="F71" s="5"/>
      <c r="G71" s="12"/>
      <c r="H71" s="9">
        <f t="shared" si="12"/>
        <v>0</v>
      </c>
      <c r="I71" s="11"/>
      <c r="J71" s="5"/>
      <c r="K71" s="12"/>
      <c r="L71" s="9">
        <f t="shared" si="13"/>
        <v>0</v>
      </c>
      <c r="M71" s="11"/>
      <c r="N71" s="5"/>
      <c r="O71" s="12"/>
      <c r="P71" s="9">
        <f t="shared" si="14"/>
        <v>0</v>
      </c>
      <c r="Q71" s="11"/>
      <c r="R71" s="5"/>
      <c r="S71" s="12"/>
      <c r="T71" s="9">
        <f t="shared" si="15"/>
        <v>0</v>
      </c>
      <c r="U71" s="11"/>
      <c r="V71" s="5"/>
      <c r="W71" s="12"/>
      <c r="X71" s="9">
        <f t="shared" si="16"/>
        <v>0</v>
      </c>
      <c r="Y71" s="9" t="e">
        <f>(#REF!+#REF!+#REF!)</f>
        <v>#REF!</v>
      </c>
      <c r="Z71" s="9">
        <f t="shared" si="17"/>
        <v>0</v>
      </c>
    </row>
    <row r="72" spans="1:26" x14ac:dyDescent="0.3">
      <c r="A72" s="5"/>
      <c r="B72" s="5"/>
      <c r="C72" s="5" t="e">
        <f>VLOOKUP(Table2689[[#This Row],[Redni broj natjecatelja]],'Popis sudionika'!$A$4:$C$300,2,TRUE)</f>
        <v>#N/A</v>
      </c>
      <c r="D72" s="5" t="e">
        <f>VLOOKUP(Table2689[[#This Row],[Redni broj natjecatelja]],'Popis sudionika'!$A$4:$C$300,3,TRUE)</f>
        <v>#N/A</v>
      </c>
      <c r="E72" s="11"/>
      <c r="F72" s="5"/>
      <c r="G72" s="12"/>
      <c r="H72" s="9">
        <f t="shared" si="12"/>
        <v>0</v>
      </c>
      <c r="I72" s="11"/>
      <c r="J72" s="5"/>
      <c r="K72" s="12"/>
      <c r="L72" s="9">
        <f t="shared" si="13"/>
        <v>0</v>
      </c>
      <c r="M72" s="11"/>
      <c r="N72" s="5"/>
      <c r="O72" s="12"/>
      <c r="P72" s="9">
        <f t="shared" si="14"/>
        <v>0</v>
      </c>
      <c r="Q72" s="11"/>
      <c r="R72" s="5"/>
      <c r="S72" s="12"/>
      <c r="T72" s="9">
        <f t="shared" si="15"/>
        <v>0</v>
      </c>
      <c r="U72" s="11"/>
      <c r="V72" s="5"/>
      <c r="W72" s="12"/>
      <c r="X72" s="9">
        <f t="shared" si="16"/>
        <v>0</v>
      </c>
      <c r="Y72" s="9" t="e">
        <f>(#REF!+#REF!+#REF!)</f>
        <v>#REF!</v>
      </c>
      <c r="Z72" s="9">
        <f t="shared" si="17"/>
        <v>0</v>
      </c>
    </row>
    <row r="73" spans="1:26" x14ac:dyDescent="0.3">
      <c r="A73" s="5"/>
      <c r="B73" s="5"/>
      <c r="C73" s="5" t="e">
        <f>VLOOKUP(Table2689[[#This Row],[Redni broj natjecatelja]],'Popis sudionika'!$A$4:$C$300,2,TRUE)</f>
        <v>#N/A</v>
      </c>
      <c r="D73" s="5" t="e">
        <f>VLOOKUP(Table2689[[#This Row],[Redni broj natjecatelja]],'Popis sudionika'!$A$4:$C$300,3,TRUE)</f>
        <v>#N/A</v>
      </c>
      <c r="E73" s="11"/>
      <c r="F73" s="5"/>
      <c r="G73" s="12"/>
      <c r="H73" s="9">
        <f t="shared" si="12"/>
        <v>0</v>
      </c>
      <c r="I73" s="11"/>
      <c r="J73" s="5"/>
      <c r="K73" s="12"/>
      <c r="L73" s="9">
        <f t="shared" si="13"/>
        <v>0</v>
      </c>
      <c r="M73" s="11"/>
      <c r="N73" s="5"/>
      <c r="O73" s="12"/>
      <c r="P73" s="9">
        <f t="shared" si="14"/>
        <v>0</v>
      </c>
      <c r="Q73" s="11"/>
      <c r="R73" s="5"/>
      <c r="S73" s="12"/>
      <c r="T73" s="9">
        <f t="shared" si="15"/>
        <v>0</v>
      </c>
      <c r="U73" s="11"/>
      <c r="V73" s="5"/>
      <c r="W73" s="12"/>
      <c r="X73" s="9">
        <f t="shared" si="16"/>
        <v>0</v>
      </c>
      <c r="Y73" s="9" t="e">
        <f>(#REF!+#REF!+#REF!)</f>
        <v>#REF!</v>
      </c>
      <c r="Z73" s="9">
        <f t="shared" si="17"/>
        <v>0</v>
      </c>
    </row>
    <row r="74" spans="1:26" x14ac:dyDescent="0.3">
      <c r="A74" s="5"/>
      <c r="B74" s="5"/>
      <c r="C74" s="5" t="e">
        <f>VLOOKUP(Table2689[[#This Row],[Redni broj natjecatelja]],'Popis sudionika'!$A$4:$C$300,2,TRUE)</f>
        <v>#N/A</v>
      </c>
      <c r="D74" s="5" t="e">
        <f>VLOOKUP(Table2689[[#This Row],[Redni broj natjecatelja]],'Popis sudionika'!$A$4:$C$300,3,TRUE)</f>
        <v>#N/A</v>
      </c>
      <c r="E74" s="11"/>
      <c r="F74" s="5"/>
      <c r="G74" s="12"/>
      <c r="H74" s="9">
        <f t="shared" si="12"/>
        <v>0</v>
      </c>
      <c r="I74" s="11"/>
      <c r="J74" s="5"/>
      <c r="K74" s="12"/>
      <c r="L74" s="9">
        <f t="shared" si="13"/>
        <v>0</v>
      </c>
      <c r="M74" s="11"/>
      <c r="N74" s="5"/>
      <c r="O74" s="12"/>
      <c r="P74" s="9">
        <f t="shared" si="14"/>
        <v>0</v>
      </c>
      <c r="Q74" s="11"/>
      <c r="R74" s="5"/>
      <c r="S74" s="12"/>
      <c r="T74" s="9">
        <f t="shared" si="15"/>
        <v>0</v>
      </c>
      <c r="U74" s="11"/>
      <c r="V74" s="5"/>
      <c r="W74" s="12"/>
      <c r="X74" s="9">
        <f t="shared" si="16"/>
        <v>0</v>
      </c>
      <c r="Y74" s="9" t="e">
        <f>(#REF!+#REF!+#REF!)</f>
        <v>#REF!</v>
      </c>
      <c r="Z74" s="9">
        <f t="shared" si="17"/>
        <v>0</v>
      </c>
    </row>
    <row r="75" spans="1:26" x14ac:dyDescent="0.3">
      <c r="A75" s="5"/>
      <c r="B75" s="5"/>
      <c r="C75" s="5" t="e">
        <f>VLOOKUP(Table2689[[#This Row],[Redni broj natjecatelja]],'Popis sudionika'!$A$4:$C$300,2,TRUE)</f>
        <v>#N/A</v>
      </c>
      <c r="D75" s="5" t="e">
        <f>VLOOKUP(Table2689[[#This Row],[Redni broj natjecatelja]],'Popis sudionika'!$A$4:$C$300,3,TRUE)</f>
        <v>#N/A</v>
      </c>
      <c r="E75" s="11"/>
      <c r="F75" s="5"/>
      <c r="G75" s="12"/>
      <c r="H75" s="9">
        <f t="shared" si="12"/>
        <v>0</v>
      </c>
      <c r="I75" s="11"/>
      <c r="J75" s="5"/>
      <c r="K75" s="12"/>
      <c r="L75" s="9">
        <f t="shared" si="13"/>
        <v>0</v>
      </c>
      <c r="M75" s="11"/>
      <c r="N75" s="5"/>
      <c r="O75" s="12"/>
      <c r="P75" s="9">
        <f t="shared" si="14"/>
        <v>0</v>
      </c>
      <c r="Q75" s="11"/>
      <c r="R75" s="5"/>
      <c r="S75" s="12"/>
      <c r="T75" s="9">
        <f t="shared" si="15"/>
        <v>0</v>
      </c>
      <c r="U75" s="11"/>
      <c r="V75" s="5"/>
      <c r="W75" s="12"/>
      <c r="X75" s="9">
        <f t="shared" si="16"/>
        <v>0</v>
      </c>
      <c r="Y75" s="9" t="e">
        <f>(#REF!+#REF!+#REF!)</f>
        <v>#REF!</v>
      </c>
      <c r="Z75" s="9">
        <f t="shared" si="17"/>
        <v>0</v>
      </c>
    </row>
    <row r="76" spans="1:26" x14ac:dyDescent="0.3">
      <c r="A76" s="5"/>
      <c r="B76" s="5"/>
      <c r="C76" s="5" t="e">
        <f>VLOOKUP(Table2689[[#This Row],[Redni broj natjecatelja]],'Popis sudionika'!$A$4:$C$300,2,TRUE)</f>
        <v>#N/A</v>
      </c>
      <c r="D76" s="5" t="e">
        <f>VLOOKUP(Table2689[[#This Row],[Redni broj natjecatelja]],'Popis sudionika'!$A$4:$C$300,3,TRUE)</f>
        <v>#N/A</v>
      </c>
      <c r="E76" s="11"/>
      <c r="F76" s="5"/>
      <c r="G76" s="12"/>
      <c r="H76" s="9">
        <f t="shared" si="12"/>
        <v>0</v>
      </c>
      <c r="I76" s="11"/>
      <c r="J76" s="5"/>
      <c r="K76" s="12"/>
      <c r="L76" s="9">
        <f t="shared" si="13"/>
        <v>0</v>
      </c>
      <c r="M76" s="11"/>
      <c r="N76" s="5"/>
      <c r="O76" s="12"/>
      <c r="P76" s="9">
        <f t="shared" si="14"/>
        <v>0</v>
      </c>
      <c r="Q76" s="11"/>
      <c r="R76" s="5"/>
      <c r="S76" s="12"/>
      <c r="T76" s="9">
        <f t="shared" si="15"/>
        <v>0</v>
      </c>
      <c r="U76" s="11"/>
      <c r="V76" s="5"/>
      <c r="W76" s="12"/>
      <c r="X76" s="9">
        <f t="shared" si="16"/>
        <v>0</v>
      </c>
      <c r="Y76" s="9" t="e">
        <f>(#REF!+#REF!+#REF!)</f>
        <v>#REF!</v>
      </c>
      <c r="Z76" s="9">
        <f t="shared" si="17"/>
        <v>0</v>
      </c>
    </row>
    <row r="77" spans="1:26" x14ac:dyDescent="0.3">
      <c r="A77" s="5"/>
      <c r="B77" s="5"/>
      <c r="C77" s="5" t="e">
        <f>VLOOKUP(Table2689[[#This Row],[Redni broj natjecatelja]],'Popis sudionika'!$A$4:$C$300,2,TRUE)</f>
        <v>#N/A</v>
      </c>
      <c r="D77" s="5" t="e">
        <f>VLOOKUP(Table2689[[#This Row],[Redni broj natjecatelja]],'Popis sudionika'!$A$4:$C$300,3,TRUE)</f>
        <v>#N/A</v>
      </c>
      <c r="E77" s="11"/>
      <c r="F77" s="5"/>
      <c r="G77" s="12"/>
      <c r="H77" s="9">
        <f t="shared" si="12"/>
        <v>0</v>
      </c>
      <c r="I77" s="11"/>
      <c r="J77" s="5"/>
      <c r="K77" s="12"/>
      <c r="L77" s="9">
        <f t="shared" si="13"/>
        <v>0</v>
      </c>
      <c r="M77" s="11"/>
      <c r="N77" s="5"/>
      <c r="O77" s="12"/>
      <c r="P77" s="9">
        <f t="shared" si="14"/>
        <v>0</v>
      </c>
      <c r="Q77" s="11"/>
      <c r="R77" s="5"/>
      <c r="S77" s="12"/>
      <c r="T77" s="9">
        <f t="shared" si="15"/>
        <v>0</v>
      </c>
      <c r="U77" s="11"/>
      <c r="V77" s="5"/>
      <c r="W77" s="12"/>
      <c r="X77" s="9">
        <f t="shared" si="16"/>
        <v>0</v>
      </c>
      <c r="Y77" s="9" t="e">
        <f>(#REF!+#REF!+#REF!)</f>
        <v>#REF!</v>
      </c>
      <c r="Z77" s="9">
        <f t="shared" si="17"/>
        <v>0</v>
      </c>
    </row>
    <row r="78" spans="1:26" x14ac:dyDescent="0.3">
      <c r="A78" s="5"/>
      <c r="B78" s="5"/>
      <c r="C78" s="5" t="e">
        <f>VLOOKUP(Table2689[[#This Row],[Redni broj natjecatelja]],'Popis sudionika'!$A$4:$C$300,2,TRUE)</f>
        <v>#N/A</v>
      </c>
      <c r="D78" s="5" t="e">
        <f>VLOOKUP(Table2689[[#This Row],[Redni broj natjecatelja]],'Popis sudionika'!$A$4:$C$300,3,TRUE)</f>
        <v>#N/A</v>
      </c>
      <c r="E78" s="11"/>
      <c r="F78" s="5"/>
      <c r="G78" s="12"/>
      <c r="H78" s="9">
        <f t="shared" si="12"/>
        <v>0</v>
      </c>
      <c r="I78" s="11"/>
      <c r="J78" s="5"/>
      <c r="K78" s="12"/>
      <c r="L78" s="9">
        <f t="shared" si="13"/>
        <v>0</v>
      </c>
      <c r="M78" s="11"/>
      <c r="N78" s="5"/>
      <c r="O78" s="12"/>
      <c r="P78" s="9">
        <f t="shared" si="14"/>
        <v>0</v>
      </c>
      <c r="Q78" s="11"/>
      <c r="R78" s="5"/>
      <c r="S78" s="12"/>
      <c r="T78" s="9">
        <f t="shared" si="15"/>
        <v>0</v>
      </c>
      <c r="U78" s="11"/>
      <c r="V78" s="5"/>
      <c r="W78" s="12"/>
      <c r="X78" s="9">
        <f t="shared" si="16"/>
        <v>0</v>
      </c>
      <c r="Y78" s="9" t="e">
        <f>(#REF!+#REF!+#REF!)</f>
        <v>#REF!</v>
      </c>
      <c r="Z78" s="9">
        <f t="shared" si="17"/>
        <v>0</v>
      </c>
    </row>
    <row r="79" spans="1:26" x14ac:dyDescent="0.3">
      <c r="A79" s="5"/>
      <c r="B79" s="5"/>
      <c r="C79" s="5" t="e">
        <f>VLOOKUP(Table2689[[#This Row],[Redni broj natjecatelja]],'Popis sudionika'!$A$4:$C$300,2,TRUE)</f>
        <v>#N/A</v>
      </c>
      <c r="D79" s="5" t="e">
        <f>VLOOKUP(Table2689[[#This Row],[Redni broj natjecatelja]],'Popis sudionika'!$A$4:$C$300,3,TRUE)</f>
        <v>#N/A</v>
      </c>
      <c r="E79" s="11"/>
      <c r="F79" s="5"/>
      <c r="G79" s="12"/>
      <c r="H79" s="9">
        <f t="shared" si="12"/>
        <v>0</v>
      </c>
      <c r="I79" s="11"/>
      <c r="J79" s="5"/>
      <c r="K79" s="12"/>
      <c r="L79" s="9">
        <f t="shared" si="13"/>
        <v>0</v>
      </c>
      <c r="M79" s="11"/>
      <c r="N79" s="5"/>
      <c r="O79" s="12"/>
      <c r="P79" s="9">
        <f t="shared" si="14"/>
        <v>0</v>
      </c>
      <c r="Q79" s="11"/>
      <c r="R79" s="5"/>
      <c r="S79" s="12"/>
      <c r="T79" s="9">
        <f t="shared" si="15"/>
        <v>0</v>
      </c>
      <c r="U79" s="11"/>
      <c r="V79" s="5"/>
      <c r="W79" s="12"/>
      <c r="X79" s="9">
        <f t="shared" si="16"/>
        <v>0</v>
      </c>
      <c r="Y79" s="9" t="e">
        <f>(#REF!+#REF!+#REF!)</f>
        <v>#REF!</v>
      </c>
      <c r="Z79" s="9">
        <f t="shared" si="17"/>
        <v>0</v>
      </c>
    </row>
    <row r="80" spans="1:26" x14ac:dyDescent="0.3">
      <c r="A80" s="5"/>
      <c r="B80" s="5"/>
      <c r="C80" s="5" t="e">
        <f>VLOOKUP(Table2689[[#This Row],[Redni broj natjecatelja]],'Popis sudionika'!$A$4:$C$300,2,TRUE)</f>
        <v>#N/A</v>
      </c>
      <c r="D80" s="5" t="e">
        <f>VLOOKUP(Table2689[[#This Row],[Redni broj natjecatelja]],'Popis sudionika'!$A$4:$C$300,3,TRUE)</f>
        <v>#N/A</v>
      </c>
      <c r="E80" s="11"/>
      <c r="F80" s="5"/>
      <c r="G80" s="12"/>
      <c r="H80" s="9">
        <f t="shared" si="12"/>
        <v>0</v>
      </c>
      <c r="I80" s="11"/>
      <c r="J80" s="5"/>
      <c r="K80" s="12"/>
      <c r="L80" s="9">
        <f t="shared" si="13"/>
        <v>0</v>
      </c>
      <c r="M80" s="11"/>
      <c r="N80" s="5"/>
      <c r="O80" s="12"/>
      <c r="P80" s="9">
        <f t="shared" si="14"/>
        <v>0</v>
      </c>
      <c r="Q80" s="11"/>
      <c r="R80" s="5"/>
      <c r="S80" s="12"/>
      <c r="T80" s="9">
        <f t="shared" si="15"/>
        <v>0</v>
      </c>
      <c r="U80" s="11"/>
      <c r="V80" s="5"/>
      <c r="W80" s="12"/>
      <c r="X80" s="9">
        <f t="shared" si="16"/>
        <v>0</v>
      </c>
      <c r="Y80" s="9" t="e">
        <f>(#REF!+#REF!+#REF!)</f>
        <v>#REF!</v>
      </c>
      <c r="Z80" s="9">
        <f t="shared" si="17"/>
        <v>0</v>
      </c>
    </row>
    <row r="81" spans="1:26" x14ac:dyDescent="0.3">
      <c r="A81" s="5"/>
      <c r="B81" s="5"/>
      <c r="C81" s="5" t="e">
        <f>VLOOKUP(Table2689[[#This Row],[Redni broj natjecatelja]],'Popis sudionika'!$A$4:$C$300,2,TRUE)</f>
        <v>#N/A</v>
      </c>
      <c r="D81" s="5" t="e">
        <f>VLOOKUP(Table2689[[#This Row],[Redni broj natjecatelja]],'Popis sudionika'!$A$4:$C$300,3,TRUE)</f>
        <v>#N/A</v>
      </c>
      <c r="E81" s="11"/>
      <c r="F81" s="5"/>
      <c r="G81" s="12"/>
      <c r="H81" s="9">
        <f t="shared" si="12"/>
        <v>0</v>
      </c>
      <c r="I81" s="11"/>
      <c r="J81" s="5"/>
      <c r="K81" s="12"/>
      <c r="L81" s="9">
        <f t="shared" si="13"/>
        <v>0</v>
      </c>
      <c r="M81" s="11"/>
      <c r="N81" s="5"/>
      <c r="O81" s="12"/>
      <c r="P81" s="9">
        <f t="shared" si="14"/>
        <v>0</v>
      </c>
      <c r="Q81" s="11"/>
      <c r="R81" s="5"/>
      <c r="S81" s="12"/>
      <c r="T81" s="9">
        <f t="shared" si="15"/>
        <v>0</v>
      </c>
      <c r="U81" s="11"/>
      <c r="V81" s="5"/>
      <c r="W81" s="12"/>
      <c r="X81" s="9">
        <f t="shared" si="16"/>
        <v>0</v>
      </c>
      <c r="Y81" s="9" t="e">
        <f>(#REF!+#REF!+#REF!)</f>
        <v>#REF!</v>
      </c>
      <c r="Z81" s="9">
        <f t="shared" si="17"/>
        <v>0</v>
      </c>
    </row>
    <row r="82" spans="1:26" x14ac:dyDescent="0.3">
      <c r="A82" s="5"/>
      <c r="B82" s="5"/>
      <c r="C82" s="5" t="e">
        <f>VLOOKUP(Table2689[[#This Row],[Redni broj natjecatelja]],'Popis sudionika'!$A$4:$C$300,2,TRUE)</f>
        <v>#N/A</v>
      </c>
      <c r="D82" s="5" t="e">
        <f>VLOOKUP(Table2689[[#This Row],[Redni broj natjecatelja]],'Popis sudionika'!$A$4:$C$300,3,TRUE)</f>
        <v>#N/A</v>
      </c>
      <c r="E82" s="11"/>
      <c r="F82" s="5"/>
      <c r="G82" s="12"/>
      <c r="H82" s="9">
        <f t="shared" si="12"/>
        <v>0</v>
      </c>
      <c r="I82" s="11"/>
      <c r="J82" s="5"/>
      <c r="K82" s="12"/>
      <c r="L82" s="9">
        <f t="shared" si="13"/>
        <v>0</v>
      </c>
      <c r="M82" s="11"/>
      <c r="N82" s="5"/>
      <c r="O82" s="12"/>
      <c r="P82" s="9">
        <f t="shared" si="14"/>
        <v>0</v>
      </c>
      <c r="Q82" s="11"/>
      <c r="R82" s="5"/>
      <c r="S82" s="12"/>
      <c r="T82" s="9">
        <f t="shared" si="15"/>
        <v>0</v>
      </c>
      <c r="U82" s="11"/>
      <c r="V82" s="5"/>
      <c r="W82" s="12"/>
      <c r="X82" s="9">
        <f t="shared" si="16"/>
        <v>0</v>
      </c>
      <c r="Y82" s="9" t="e">
        <f>(#REF!+#REF!+#REF!)</f>
        <v>#REF!</v>
      </c>
      <c r="Z82" s="9">
        <f t="shared" si="17"/>
        <v>0</v>
      </c>
    </row>
    <row r="83" spans="1:26" x14ac:dyDescent="0.3">
      <c r="A83" s="5"/>
      <c r="B83" s="5"/>
      <c r="C83" s="5" t="e">
        <f>VLOOKUP(Table2689[[#This Row],[Redni broj natjecatelja]],'Popis sudionika'!$A$4:$C$300,2,TRUE)</f>
        <v>#N/A</v>
      </c>
      <c r="D83" s="5" t="e">
        <f>VLOOKUP(Table2689[[#This Row],[Redni broj natjecatelja]],'Popis sudionika'!$A$4:$C$300,3,TRUE)</f>
        <v>#N/A</v>
      </c>
      <c r="E83" s="11"/>
      <c r="F83" s="5"/>
      <c r="G83" s="12"/>
      <c r="H83" s="9">
        <f t="shared" si="12"/>
        <v>0</v>
      </c>
      <c r="I83" s="11"/>
      <c r="J83" s="5"/>
      <c r="K83" s="12"/>
      <c r="L83" s="9">
        <f t="shared" si="13"/>
        <v>0</v>
      </c>
      <c r="M83" s="11"/>
      <c r="N83" s="5"/>
      <c r="O83" s="12"/>
      <c r="P83" s="9">
        <f t="shared" si="14"/>
        <v>0</v>
      </c>
      <c r="Q83" s="11"/>
      <c r="R83" s="5"/>
      <c r="S83" s="12"/>
      <c r="T83" s="9">
        <f t="shared" si="15"/>
        <v>0</v>
      </c>
      <c r="U83" s="11"/>
      <c r="V83" s="5"/>
      <c r="W83" s="12"/>
      <c r="X83" s="9">
        <f t="shared" si="16"/>
        <v>0</v>
      </c>
      <c r="Y83" s="9" t="e">
        <f>(#REF!+#REF!+#REF!)</f>
        <v>#REF!</v>
      </c>
      <c r="Z83" s="9">
        <f t="shared" si="17"/>
        <v>0</v>
      </c>
    </row>
    <row r="84" spans="1:26" x14ac:dyDescent="0.3">
      <c r="A84" s="5"/>
      <c r="B84" s="5"/>
      <c r="C84" s="5" t="e">
        <f>VLOOKUP(Table2689[[#This Row],[Redni broj natjecatelja]],'Popis sudionika'!$A$4:$C$300,2,TRUE)</f>
        <v>#N/A</v>
      </c>
      <c r="D84" s="5" t="e">
        <f>VLOOKUP(Table2689[[#This Row],[Redni broj natjecatelja]],'Popis sudionika'!$A$4:$C$300,3,TRUE)</f>
        <v>#N/A</v>
      </c>
      <c r="E84" s="11"/>
      <c r="F84" s="5"/>
      <c r="G84" s="12"/>
      <c r="H84" s="9">
        <f t="shared" si="12"/>
        <v>0</v>
      </c>
      <c r="I84" s="11"/>
      <c r="J84" s="5"/>
      <c r="K84" s="12"/>
      <c r="L84" s="9">
        <f t="shared" si="13"/>
        <v>0</v>
      </c>
      <c r="M84" s="11"/>
      <c r="N84" s="5"/>
      <c r="O84" s="12"/>
      <c r="P84" s="9">
        <f t="shared" si="14"/>
        <v>0</v>
      </c>
      <c r="Q84" s="11"/>
      <c r="R84" s="5"/>
      <c r="S84" s="12"/>
      <c r="T84" s="9">
        <f t="shared" si="15"/>
        <v>0</v>
      </c>
      <c r="U84" s="11"/>
      <c r="V84" s="5"/>
      <c r="W84" s="12"/>
      <c r="X84" s="9">
        <f t="shared" si="16"/>
        <v>0</v>
      </c>
      <c r="Y84" s="9" t="e">
        <f>(#REF!+#REF!+#REF!)</f>
        <v>#REF!</v>
      </c>
      <c r="Z84" s="9">
        <f t="shared" si="17"/>
        <v>0</v>
      </c>
    </row>
    <row r="85" spans="1:26" x14ac:dyDescent="0.3">
      <c r="A85" s="5"/>
      <c r="B85" s="5"/>
      <c r="C85" s="5" t="e">
        <f>VLOOKUP(Table2689[[#This Row],[Redni broj natjecatelja]],'Popis sudionika'!$A$4:$C$300,2,TRUE)</f>
        <v>#N/A</v>
      </c>
      <c r="D85" s="5" t="e">
        <f>VLOOKUP(Table2689[[#This Row],[Redni broj natjecatelja]],'Popis sudionika'!$A$4:$C$300,3,TRUE)</f>
        <v>#N/A</v>
      </c>
      <c r="E85" s="11"/>
      <c r="F85" s="5"/>
      <c r="G85" s="12"/>
      <c r="H85" s="9">
        <f t="shared" si="12"/>
        <v>0</v>
      </c>
      <c r="I85" s="11"/>
      <c r="J85" s="5"/>
      <c r="K85" s="12"/>
      <c r="L85" s="9">
        <f t="shared" si="13"/>
        <v>0</v>
      </c>
      <c r="M85" s="11"/>
      <c r="N85" s="5"/>
      <c r="O85" s="12"/>
      <c r="P85" s="9">
        <f t="shared" si="14"/>
        <v>0</v>
      </c>
      <c r="Q85" s="11"/>
      <c r="R85" s="5"/>
      <c r="S85" s="12"/>
      <c r="T85" s="9">
        <f t="shared" si="15"/>
        <v>0</v>
      </c>
      <c r="U85" s="11"/>
      <c r="V85" s="5"/>
      <c r="W85" s="12"/>
      <c r="X85" s="9">
        <f t="shared" si="16"/>
        <v>0</v>
      </c>
      <c r="Y85" s="9" t="e">
        <f>(#REF!+#REF!+#REF!)</f>
        <v>#REF!</v>
      </c>
      <c r="Z85" s="9">
        <f t="shared" si="17"/>
        <v>0</v>
      </c>
    </row>
    <row r="86" spans="1:26" x14ac:dyDescent="0.3">
      <c r="A86" s="5"/>
      <c r="B86" s="5"/>
      <c r="C86" s="5" t="e">
        <f>VLOOKUP(Table2689[[#This Row],[Redni broj natjecatelja]],'Popis sudionika'!$A$4:$C$300,2,TRUE)</f>
        <v>#N/A</v>
      </c>
      <c r="D86" s="5" t="e">
        <f>VLOOKUP(Table2689[[#This Row],[Redni broj natjecatelja]],'Popis sudionika'!$A$4:$C$300,3,TRUE)</f>
        <v>#N/A</v>
      </c>
      <c r="E86" s="11"/>
      <c r="F86" s="5"/>
      <c r="G86" s="12"/>
      <c r="H86" s="9">
        <f t="shared" si="12"/>
        <v>0</v>
      </c>
      <c r="I86" s="11"/>
      <c r="J86" s="5"/>
      <c r="K86" s="12"/>
      <c r="L86" s="9">
        <f t="shared" si="13"/>
        <v>0</v>
      </c>
      <c r="M86" s="11"/>
      <c r="N86" s="5"/>
      <c r="O86" s="12"/>
      <c r="P86" s="9">
        <f t="shared" si="14"/>
        <v>0</v>
      </c>
      <c r="Q86" s="11"/>
      <c r="R86" s="5"/>
      <c r="S86" s="12"/>
      <c r="T86" s="9">
        <f t="shared" si="15"/>
        <v>0</v>
      </c>
      <c r="U86" s="11"/>
      <c r="V86" s="5"/>
      <c r="W86" s="12"/>
      <c r="X86" s="9">
        <f t="shared" si="16"/>
        <v>0</v>
      </c>
      <c r="Y86" s="9" t="e">
        <f>(#REF!+#REF!+#REF!)</f>
        <v>#REF!</v>
      </c>
      <c r="Z86" s="9">
        <f t="shared" si="17"/>
        <v>0</v>
      </c>
    </row>
    <row r="87" spans="1:26" x14ac:dyDescent="0.3">
      <c r="A87" s="5"/>
      <c r="B87" s="5"/>
      <c r="C87" s="5" t="e">
        <f>VLOOKUP(Table2689[[#This Row],[Redni broj natjecatelja]],'Popis sudionika'!$A$4:$C$300,2,TRUE)</f>
        <v>#N/A</v>
      </c>
      <c r="D87" s="5" t="e">
        <f>VLOOKUP(Table2689[[#This Row],[Redni broj natjecatelja]],'Popis sudionika'!$A$4:$C$300,3,TRUE)</f>
        <v>#N/A</v>
      </c>
      <c r="E87" s="11"/>
      <c r="F87" s="5"/>
      <c r="G87" s="12"/>
      <c r="H87" s="9">
        <f t="shared" si="12"/>
        <v>0</v>
      </c>
      <c r="I87" s="11"/>
      <c r="J87" s="5"/>
      <c r="K87" s="12"/>
      <c r="L87" s="9">
        <f t="shared" si="13"/>
        <v>0</v>
      </c>
      <c r="M87" s="11"/>
      <c r="N87" s="5"/>
      <c r="O87" s="12"/>
      <c r="P87" s="9">
        <f t="shared" si="14"/>
        <v>0</v>
      </c>
      <c r="Q87" s="11"/>
      <c r="R87" s="5"/>
      <c r="S87" s="12"/>
      <c r="T87" s="9">
        <f t="shared" si="15"/>
        <v>0</v>
      </c>
      <c r="U87" s="11"/>
      <c r="V87" s="5"/>
      <c r="W87" s="12"/>
      <c r="X87" s="9">
        <f t="shared" si="16"/>
        <v>0</v>
      </c>
      <c r="Y87" s="9" t="e">
        <f>(#REF!+#REF!+#REF!)</f>
        <v>#REF!</v>
      </c>
      <c r="Z87" s="9">
        <f t="shared" si="17"/>
        <v>0</v>
      </c>
    </row>
    <row r="88" spans="1:26" x14ac:dyDescent="0.3">
      <c r="A88" s="5"/>
      <c r="B88" s="5"/>
      <c r="C88" s="5" t="e">
        <f>VLOOKUP(Table2689[[#This Row],[Redni broj natjecatelja]],'Popis sudionika'!$A$4:$C$300,2,TRUE)</f>
        <v>#N/A</v>
      </c>
      <c r="D88" s="5" t="e">
        <f>VLOOKUP(Table2689[[#This Row],[Redni broj natjecatelja]],'Popis sudionika'!$A$4:$C$300,3,TRUE)</f>
        <v>#N/A</v>
      </c>
      <c r="E88" s="11"/>
      <c r="F88" s="5"/>
      <c r="G88" s="12"/>
      <c r="H88" s="9">
        <f t="shared" si="12"/>
        <v>0</v>
      </c>
      <c r="I88" s="11"/>
      <c r="J88" s="5"/>
      <c r="K88" s="12"/>
      <c r="L88" s="9">
        <f t="shared" si="13"/>
        <v>0</v>
      </c>
      <c r="M88" s="11"/>
      <c r="N88" s="5"/>
      <c r="O88" s="12"/>
      <c r="P88" s="9">
        <f t="shared" si="14"/>
        <v>0</v>
      </c>
      <c r="Q88" s="11"/>
      <c r="R88" s="5"/>
      <c r="S88" s="12"/>
      <c r="T88" s="9">
        <f t="shared" si="15"/>
        <v>0</v>
      </c>
      <c r="U88" s="11"/>
      <c r="V88" s="5"/>
      <c r="W88" s="12"/>
      <c r="X88" s="9">
        <f t="shared" si="16"/>
        <v>0</v>
      </c>
      <c r="Y88" s="9" t="e">
        <f>(#REF!+#REF!+#REF!)</f>
        <v>#REF!</v>
      </c>
      <c r="Z88" s="9">
        <f t="shared" si="17"/>
        <v>0</v>
      </c>
    </row>
    <row r="89" spans="1:26" x14ac:dyDescent="0.3">
      <c r="A89" s="5"/>
      <c r="B89" s="5"/>
      <c r="C89" s="5" t="e">
        <f>VLOOKUP(Table2689[[#This Row],[Redni broj natjecatelja]],'Popis sudionika'!$A$4:$C$300,2,TRUE)</f>
        <v>#N/A</v>
      </c>
      <c r="D89" s="5" t="e">
        <f>VLOOKUP(Table2689[[#This Row],[Redni broj natjecatelja]],'Popis sudionika'!$A$4:$C$300,3,TRUE)</f>
        <v>#N/A</v>
      </c>
      <c r="E89" s="11"/>
      <c r="F89" s="5"/>
      <c r="G89" s="12"/>
      <c r="H89" s="9">
        <f t="shared" si="12"/>
        <v>0</v>
      </c>
      <c r="I89" s="11"/>
      <c r="J89" s="5"/>
      <c r="K89" s="12"/>
      <c r="L89" s="9">
        <f t="shared" si="13"/>
        <v>0</v>
      </c>
      <c r="M89" s="11"/>
      <c r="N89" s="5"/>
      <c r="O89" s="12"/>
      <c r="P89" s="9">
        <f t="shared" si="14"/>
        <v>0</v>
      </c>
      <c r="Q89" s="11"/>
      <c r="R89" s="5"/>
      <c r="S89" s="12"/>
      <c r="T89" s="9">
        <f t="shared" si="15"/>
        <v>0</v>
      </c>
      <c r="U89" s="11"/>
      <c r="V89" s="5"/>
      <c r="W89" s="12"/>
      <c r="X89" s="9">
        <f t="shared" si="16"/>
        <v>0</v>
      </c>
      <c r="Y89" s="9" t="e">
        <f>(#REF!+#REF!+#REF!)</f>
        <v>#REF!</v>
      </c>
      <c r="Z89" s="9">
        <f t="shared" si="17"/>
        <v>0</v>
      </c>
    </row>
    <row r="90" spans="1:26" x14ac:dyDescent="0.3">
      <c r="A90" s="5"/>
      <c r="B90" s="5"/>
      <c r="C90" s="5" t="e">
        <f>VLOOKUP(Table2689[[#This Row],[Redni broj natjecatelja]],'Popis sudionika'!$A$4:$C$300,2,TRUE)</f>
        <v>#N/A</v>
      </c>
      <c r="D90" s="5" t="e">
        <f>VLOOKUP(Table2689[[#This Row],[Redni broj natjecatelja]],'Popis sudionika'!$A$4:$C$300,3,TRUE)</f>
        <v>#N/A</v>
      </c>
      <c r="E90" s="11"/>
      <c r="F90" s="5"/>
      <c r="G90" s="12"/>
      <c r="H90" s="9">
        <f t="shared" si="12"/>
        <v>0</v>
      </c>
      <c r="I90" s="11"/>
      <c r="J90" s="5"/>
      <c r="K90" s="12"/>
      <c r="L90" s="9">
        <f t="shared" si="13"/>
        <v>0</v>
      </c>
      <c r="M90" s="11"/>
      <c r="N90" s="5"/>
      <c r="O90" s="12"/>
      <c r="P90" s="9">
        <f t="shared" si="14"/>
        <v>0</v>
      </c>
      <c r="Q90" s="11"/>
      <c r="R90" s="5"/>
      <c r="S90" s="12"/>
      <c r="T90" s="9">
        <f t="shared" si="15"/>
        <v>0</v>
      </c>
      <c r="U90" s="11"/>
      <c r="V90" s="5"/>
      <c r="W90" s="12"/>
      <c r="X90" s="9">
        <f t="shared" si="16"/>
        <v>0</v>
      </c>
      <c r="Y90" s="9" t="e">
        <f>(#REF!+#REF!+#REF!)</f>
        <v>#REF!</v>
      </c>
      <c r="Z90" s="9">
        <f t="shared" si="17"/>
        <v>0</v>
      </c>
    </row>
    <row r="91" spans="1:26" x14ac:dyDescent="0.3">
      <c r="A91" s="5"/>
      <c r="B91" s="5"/>
      <c r="C91" s="5" t="e">
        <f>VLOOKUP(Table2689[[#This Row],[Redni broj natjecatelja]],'Popis sudionika'!$A$4:$C$300,2,TRUE)</f>
        <v>#N/A</v>
      </c>
      <c r="D91" s="5" t="e">
        <f>VLOOKUP(Table2689[[#This Row],[Redni broj natjecatelja]],'Popis sudionika'!$A$4:$C$300,3,TRUE)</f>
        <v>#N/A</v>
      </c>
      <c r="E91" s="11"/>
      <c r="F91" s="5"/>
      <c r="G91" s="12"/>
      <c r="H91" s="9">
        <f t="shared" si="12"/>
        <v>0</v>
      </c>
      <c r="I91" s="11"/>
      <c r="J91" s="5"/>
      <c r="K91" s="12"/>
      <c r="L91" s="9">
        <f t="shared" si="13"/>
        <v>0</v>
      </c>
      <c r="M91" s="11"/>
      <c r="N91" s="5"/>
      <c r="O91" s="12"/>
      <c r="P91" s="9">
        <f t="shared" si="14"/>
        <v>0</v>
      </c>
      <c r="Q91" s="11"/>
      <c r="R91" s="5"/>
      <c r="S91" s="12"/>
      <c r="T91" s="9">
        <f t="shared" si="15"/>
        <v>0</v>
      </c>
      <c r="U91" s="11"/>
      <c r="V91" s="5"/>
      <c r="W91" s="12"/>
      <c r="X91" s="9">
        <f t="shared" si="16"/>
        <v>0</v>
      </c>
      <c r="Y91" s="9" t="e">
        <f>(#REF!+#REF!+#REF!)</f>
        <v>#REF!</v>
      </c>
      <c r="Z91" s="9">
        <f t="shared" si="17"/>
        <v>0</v>
      </c>
    </row>
    <row r="92" spans="1:26" x14ac:dyDescent="0.3">
      <c r="A92" s="5"/>
      <c r="B92" s="5"/>
      <c r="C92" s="5" t="e">
        <f>VLOOKUP(Table2689[[#This Row],[Redni broj natjecatelja]],'Popis sudionika'!$A$4:$C$300,2,TRUE)</f>
        <v>#N/A</v>
      </c>
      <c r="D92" s="5" t="e">
        <f>VLOOKUP(Table2689[[#This Row],[Redni broj natjecatelja]],'Popis sudionika'!$A$4:$C$300,3,TRUE)</f>
        <v>#N/A</v>
      </c>
      <c r="E92" s="11"/>
      <c r="F92" s="5"/>
      <c r="G92" s="12"/>
      <c r="H92" s="9">
        <f t="shared" si="12"/>
        <v>0</v>
      </c>
      <c r="I92" s="11"/>
      <c r="J92" s="5"/>
      <c r="K92" s="12"/>
      <c r="L92" s="9">
        <f t="shared" si="13"/>
        <v>0</v>
      </c>
      <c r="M92" s="11"/>
      <c r="N92" s="5"/>
      <c r="O92" s="12"/>
      <c r="P92" s="9">
        <f t="shared" si="14"/>
        <v>0</v>
      </c>
      <c r="Q92" s="11"/>
      <c r="R92" s="5"/>
      <c r="S92" s="12"/>
      <c r="T92" s="9">
        <f t="shared" si="15"/>
        <v>0</v>
      </c>
      <c r="U92" s="11"/>
      <c r="V92" s="5"/>
      <c r="W92" s="12"/>
      <c r="X92" s="9">
        <f t="shared" si="16"/>
        <v>0</v>
      </c>
      <c r="Y92" s="9" t="e">
        <f>(#REF!+#REF!+#REF!)</f>
        <v>#REF!</v>
      </c>
      <c r="Z92" s="9">
        <f t="shared" si="17"/>
        <v>0</v>
      </c>
    </row>
    <row r="93" spans="1:26" x14ac:dyDescent="0.3">
      <c r="A93" s="5"/>
      <c r="B93" s="5"/>
      <c r="C93" s="5" t="e">
        <f>VLOOKUP(Table2689[[#This Row],[Redni broj natjecatelja]],'Popis sudionika'!$A$4:$C$300,2,TRUE)</f>
        <v>#N/A</v>
      </c>
      <c r="D93" s="5" t="e">
        <f>VLOOKUP(Table2689[[#This Row],[Redni broj natjecatelja]],'Popis sudionika'!$A$4:$C$300,3,TRUE)</f>
        <v>#N/A</v>
      </c>
      <c r="E93" s="11"/>
      <c r="F93" s="5"/>
      <c r="G93" s="12"/>
      <c r="H93" s="9">
        <f t="shared" si="12"/>
        <v>0</v>
      </c>
      <c r="I93" s="11"/>
      <c r="J93" s="5"/>
      <c r="K93" s="12"/>
      <c r="L93" s="9">
        <f t="shared" si="13"/>
        <v>0</v>
      </c>
      <c r="M93" s="11"/>
      <c r="N93" s="5"/>
      <c r="O93" s="12"/>
      <c r="P93" s="9">
        <f t="shared" si="14"/>
        <v>0</v>
      </c>
      <c r="Q93" s="11"/>
      <c r="R93" s="5"/>
      <c r="S93" s="12"/>
      <c r="T93" s="9">
        <f t="shared" si="15"/>
        <v>0</v>
      </c>
      <c r="U93" s="11"/>
      <c r="V93" s="5"/>
      <c r="W93" s="12"/>
      <c r="X93" s="9">
        <f t="shared" si="16"/>
        <v>0</v>
      </c>
      <c r="Y93" s="9" t="e">
        <f>(#REF!+#REF!+#REF!)</f>
        <v>#REF!</v>
      </c>
      <c r="Z93" s="9">
        <f t="shared" si="17"/>
        <v>0</v>
      </c>
    </row>
    <row r="94" spans="1:26" x14ac:dyDescent="0.3">
      <c r="A94" s="5"/>
      <c r="B94" s="5"/>
      <c r="C94" s="5" t="e">
        <f>VLOOKUP(Table2689[[#This Row],[Redni broj natjecatelja]],'Popis sudionika'!$A$4:$C$300,2,TRUE)</f>
        <v>#N/A</v>
      </c>
      <c r="D94" s="5" t="e">
        <f>VLOOKUP(Table2689[[#This Row],[Redni broj natjecatelja]],'Popis sudionika'!$A$4:$C$300,3,TRUE)</f>
        <v>#N/A</v>
      </c>
      <c r="E94" s="11"/>
      <c r="F94" s="5"/>
      <c r="G94" s="12"/>
      <c r="H94" s="9">
        <f t="shared" si="12"/>
        <v>0</v>
      </c>
      <c r="I94" s="11"/>
      <c r="J94" s="5"/>
      <c r="K94" s="12"/>
      <c r="L94" s="9">
        <f t="shared" si="13"/>
        <v>0</v>
      </c>
      <c r="M94" s="11"/>
      <c r="N94" s="5"/>
      <c r="O94" s="12"/>
      <c r="P94" s="9">
        <f t="shared" si="14"/>
        <v>0</v>
      </c>
      <c r="Q94" s="11"/>
      <c r="R94" s="5"/>
      <c r="S94" s="12"/>
      <c r="T94" s="9">
        <f t="shared" si="15"/>
        <v>0</v>
      </c>
      <c r="U94" s="11"/>
      <c r="V94" s="5"/>
      <c r="W94" s="12"/>
      <c r="X94" s="9">
        <f t="shared" si="16"/>
        <v>0</v>
      </c>
      <c r="Y94" s="9" t="e">
        <f>(#REF!+#REF!+#REF!)</f>
        <v>#REF!</v>
      </c>
      <c r="Z94" s="9">
        <f t="shared" si="17"/>
        <v>0</v>
      </c>
    </row>
    <row r="95" spans="1:26" x14ac:dyDescent="0.3">
      <c r="A95" s="5"/>
      <c r="B95" s="5"/>
      <c r="C95" s="5" t="e">
        <f>VLOOKUP(Table2689[[#This Row],[Redni broj natjecatelja]],'Popis sudionika'!$A$4:$C$300,2,TRUE)</f>
        <v>#N/A</v>
      </c>
      <c r="D95" s="5" t="e">
        <f>VLOOKUP(Table2689[[#This Row],[Redni broj natjecatelja]],'Popis sudionika'!$A$4:$C$300,3,TRUE)</f>
        <v>#N/A</v>
      </c>
      <c r="E95" s="11"/>
      <c r="F95" s="5"/>
      <c r="G95" s="12"/>
      <c r="H95" s="9">
        <f t="shared" si="12"/>
        <v>0</v>
      </c>
      <c r="I95" s="11"/>
      <c r="J95" s="5"/>
      <c r="K95" s="12"/>
      <c r="L95" s="9">
        <f t="shared" si="13"/>
        <v>0</v>
      </c>
      <c r="M95" s="11"/>
      <c r="N95" s="5"/>
      <c r="O95" s="12"/>
      <c r="P95" s="9">
        <f t="shared" si="14"/>
        <v>0</v>
      </c>
      <c r="Q95" s="11"/>
      <c r="R95" s="5"/>
      <c r="S95" s="12"/>
      <c r="T95" s="9">
        <f t="shared" si="15"/>
        <v>0</v>
      </c>
      <c r="U95" s="11"/>
      <c r="V95" s="5"/>
      <c r="W95" s="12"/>
      <c r="X95" s="9">
        <f t="shared" si="16"/>
        <v>0</v>
      </c>
      <c r="Y95" s="9" t="e">
        <f>(#REF!+#REF!+#REF!)</f>
        <v>#REF!</v>
      </c>
      <c r="Z95" s="9">
        <f t="shared" si="17"/>
        <v>0</v>
      </c>
    </row>
    <row r="96" spans="1:26" x14ac:dyDescent="0.3">
      <c r="A96" s="5"/>
      <c r="B96" s="5"/>
      <c r="C96" s="5" t="e">
        <f>VLOOKUP(Table2689[[#This Row],[Redni broj natjecatelja]],'Popis sudionika'!$A$4:$C$300,2,TRUE)</f>
        <v>#N/A</v>
      </c>
      <c r="D96" s="5" t="e">
        <f>VLOOKUP(Table2689[[#This Row],[Redni broj natjecatelja]],'Popis sudionika'!$A$4:$C$300,3,TRUE)</f>
        <v>#N/A</v>
      </c>
      <c r="E96" s="11"/>
      <c r="F96" s="5"/>
      <c r="G96" s="12"/>
      <c r="H96" s="9">
        <f t="shared" si="12"/>
        <v>0</v>
      </c>
      <c r="I96" s="11"/>
      <c r="J96" s="5"/>
      <c r="K96" s="12"/>
      <c r="L96" s="9">
        <f t="shared" si="13"/>
        <v>0</v>
      </c>
      <c r="M96" s="11"/>
      <c r="N96" s="5"/>
      <c r="O96" s="12"/>
      <c r="P96" s="9">
        <f t="shared" si="14"/>
        <v>0</v>
      </c>
      <c r="Q96" s="11"/>
      <c r="R96" s="5"/>
      <c r="S96" s="12"/>
      <c r="T96" s="9">
        <f t="shared" si="15"/>
        <v>0</v>
      </c>
      <c r="U96" s="11"/>
      <c r="V96" s="5"/>
      <c r="W96" s="12"/>
      <c r="X96" s="9">
        <f t="shared" si="16"/>
        <v>0</v>
      </c>
      <c r="Y96" s="9" t="e">
        <f>(#REF!+#REF!+#REF!)</f>
        <v>#REF!</v>
      </c>
      <c r="Z96" s="9">
        <f t="shared" si="17"/>
        <v>0</v>
      </c>
    </row>
    <row r="97" spans="1:26" x14ac:dyDescent="0.3">
      <c r="A97" s="5"/>
      <c r="B97" s="5"/>
      <c r="C97" s="5" t="e">
        <f>VLOOKUP(Table2689[[#This Row],[Redni broj natjecatelja]],'Popis sudionika'!$A$4:$C$300,2,TRUE)</f>
        <v>#N/A</v>
      </c>
      <c r="D97" s="5" t="e">
        <f>VLOOKUP(Table2689[[#This Row],[Redni broj natjecatelja]],'Popis sudionika'!$A$4:$C$300,3,TRUE)</f>
        <v>#N/A</v>
      </c>
      <c r="E97" s="11"/>
      <c r="F97" s="5"/>
      <c r="G97" s="12"/>
      <c r="H97" s="9">
        <f t="shared" si="12"/>
        <v>0</v>
      </c>
      <c r="I97" s="11"/>
      <c r="J97" s="5"/>
      <c r="K97" s="12"/>
      <c r="L97" s="9">
        <f t="shared" si="13"/>
        <v>0</v>
      </c>
      <c r="M97" s="11"/>
      <c r="N97" s="5"/>
      <c r="O97" s="12"/>
      <c r="P97" s="9">
        <f t="shared" si="14"/>
        <v>0</v>
      </c>
      <c r="Q97" s="11"/>
      <c r="R97" s="5"/>
      <c r="S97" s="12"/>
      <c r="T97" s="9">
        <f t="shared" si="15"/>
        <v>0</v>
      </c>
      <c r="U97" s="11"/>
      <c r="V97" s="5"/>
      <c r="W97" s="12"/>
      <c r="X97" s="9">
        <f t="shared" si="16"/>
        <v>0</v>
      </c>
      <c r="Y97" s="9" t="e">
        <f>(#REF!+#REF!+#REF!)</f>
        <v>#REF!</v>
      </c>
      <c r="Z97" s="9">
        <f t="shared" si="17"/>
        <v>0</v>
      </c>
    </row>
    <row r="98" spans="1:26" x14ac:dyDescent="0.3">
      <c r="A98" s="5"/>
      <c r="B98" s="5"/>
      <c r="C98" s="5" t="e">
        <f>VLOOKUP(Table2689[[#This Row],[Redni broj natjecatelja]],'Popis sudionika'!$A$4:$C$300,2,TRUE)</f>
        <v>#N/A</v>
      </c>
      <c r="D98" s="5" t="e">
        <f>VLOOKUP(Table2689[[#This Row],[Redni broj natjecatelja]],'Popis sudionika'!$A$4:$C$300,3,TRUE)</f>
        <v>#N/A</v>
      </c>
      <c r="E98" s="11"/>
      <c r="F98" s="5"/>
      <c r="G98" s="12"/>
      <c r="H98" s="9">
        <f t="shared" si="12"/>
        <v>0</v>
      </c>
      <c r="I98" s="11"/>
      <c r="J98" s="5"/>
      <c r="K98" s="12"/>
      <c r="L98" s="9">
        <f t="shared" si="13"/>
        <v>0</v>
      </c>
      <c r="M98" s="11"/>
      <c r="N98" s="5"/>
      <c r="O98" s="12"/>
      <c r="P98" s="9">
        <f t="shared" si="14"/>
        <v>0</v>
      </c>
      <c r="Q98" s="11"/>
      <c r="R98" s="5"/>
      <c r="S98" s="12"/>
      <c r="T98" s="9">
        <f t="shared" si="15"/>
        <v>0</v>
      </c>
      <c r="U98" s="11"/>
      <c r="V98" s="5"/>
      <c r="W98" s="12"/>
      <c r="X98" s="9">
        <f t="shared" si="16"/>
        <v>0</v>
      </c>
      <c r="Y98" s="9" t="e">
        <f>(#REF!+#REF!+#REF!)</f>
        <v>#REF!</v>
      </c>
      <c r="Z98" s="9">
        <f t="shared" si="17"/>
        <v>0</v>
      </c>
    </row>
    <row r="99" spans="1:26" x14ac:dyDescent="0.3">
      <c r="A99" s="5"/>
      <c r="B99" s="5"/>
      <c r="C99" s="5" t="e">
        <f>VLOOKUP(Table2689[[#This Row],[Redni broj natjecatelja]],'Popis sudionika'!$A$4:$C$300,2,TRUE)</f>
        <v>#N/A</v>
      </c>
      <c r="D99" s="5" t="e">
        <f>VLOOKUP(Table2689[[#This Row],[Redni broj natjecatelja]],'Popis sudionika'!$A$4:$C$300,3,TRUE)</f>
        <v>#N/A</v>
      </c>
      <c r="E99" s="11"/>
      <c r="F99" s="5"/>
      <c r="G99" s="12"/>
      <c r="H99" s="9">
        <f t="shared" si="12"/>
        <v>0</v>
      </c>
      <c r="I99" s="11"/>
      <c r="J99" s="5"/>
      <c r="K99" s="12"/>
      <c r="L99" s="9">
        <f t="shared" si="13"/>
        <v>0</v>
      </c>
      <c r="M99" s="11"/>
      <c r="N99" s="5"/>
      <c r="O99" s="12"/>
      <c r="P99" s="9">
        <f t="shared" si="14"/>
        <v>0</v>
      </c>
      <c r="Q99" s="11"/>
      <c r="R99" s="5"/>
      <c r="S99" s="12"/>
      <c r="T99" s="9">
        <f t="shared" si="15"/>
        <v>0</v>
      </c>
      <c r="U99" s="11"/>
      <c r="V99" s="5"/>
      <c r="W99" s="12"/>
      <c r="X99" s="9">
        <f t="shared" si="16"/>
        <v>0</v>
      </c>
      <c r="Y99" s="9" t="e">
        <f>(#REF!+#REF!+#REF!)</f>
        <v>#REF!</v>
      </c>
      <c r="Z99" s="9">
        <f t="shared" si="17"/>
        <v>0</v>
      </c>
    </row>
    <row r="100" spans="1:26" x14ac:dyDescent="0.3">
      <c r="A100" s="5"/>
      <c r="B100" s="5"/>
      <c r="C100" s="5" t="e">
        <f>VLOOKUP(Table2689[[#This Row],[Redni broj natjecatelja]],'Popis sudionika'!$A$4:$C$300,2,TRUE)</f>
        <v>#N/A</v>
      </c>
      <c r="D100" s="5" t="e">
        <f>VLOOKUP(Table2689[[#This Row],[Redni broj natjecatelja]],'Popis sudionika'!$A$4:$C$300,3,TRUE)</f>
        <v>#N/A</v>
      </c>
      <c r="E100" s="11"/>
      <c r="F100" s="5"/>
      <c r="G100" s="12"/>
      <c r="H100" s="9">
        <f t="shared" ref="H100:H131" si="18">(E100+F100+G100)</f>
        <v>0</v>
      </c>
      <c r="I100" s="11"/>
      <c r="J100" s="5"/>
      <c r="K100" s="12"/>
      <c r="L100" s="9">
        <f t="shared" ref="L100:L131" si="19">(I100+J100+K100)</f>
        <v>0</v>
      </c>
      <c r="M100" s="11"/>
      <c r="N100" s="5"/>
      <c r="O100" s="12"/>
      <c r="P100" s="9">
        <f t="shared" ref="P100:P131" si="20">(M100+N100+O100)</f>
        <v>0</v>
      </c>
      <c r="Q100" s="11"/>
      <c r="R100" s="5"/>
      <c r="S100" s="12"/>
      <c r="T100" s="9">
        <f t="shared" ref="T100:T131" si="21">(Q100+R100+S100)</f>
        <v>0</v>
      </c>
      <c r="U100" s="11"/>
      <c r="V100" s="5"/>
      <c r="W100" s="12"/>
      <c r="X100" s="9">
        <f t="shared" ref="X100:X131" si="22">(U100+V100+W100)</f>
        <v>0</v>
      </c>
      <c r="Y100" s="9" t="e">
        <f>(#REF!+#REF!+#REF!)</f>
        <v>#REF!</v>
      </c>
      <c r="Z100" s="9">
        <f t="shared" ref="Z100:Z131" si="23">(H100+L100+P100+T100+X100)/5</f>
        <v>0</v>
      </c>
    </row>
    <row r="101" spans="1:26" x14ac:dyDescent="0.3">
      <c r="A101" s="5"/>
      <c r="B101" s="5"/>
      <c r="C101" s="5" t="e">
        <f>VLOOKUP(Table2689[[#This Row],[Redni broj natjecatelja]],'Popis sudionika'!$A$4:$C$300,2,TRUE)</f>
        <v>#N/A</v>
      </c>
      <c r="D101" s="5" t="e">
        <f>VLOOKUP(Table2689[[#This Row],[Redni broj natjecatelja]],'Popis sudionika'!$A$4:$C$300,3,TRUE)</f>
        <v>#N/A</v>
      </c>
      <c r="E101" s="11"/>
      <c r="F101" s="5"/>
      <c r="G101" s="12"/>
      <c r="H101" s="9">
        <f t="shared" si="18"/>
        <v>0</v>
      </c>
      <c r="I101" s="11"/>
      <c r="J101" s="5"/>
      <c r="K101" s="12"/>
      <c r="L101" s="9">
        <f t="shared" si="19"/>
        <v>0</v>
      </c>
      <c r="M101" s="11"/>
      <c r="N101" s="5"/>
      <c r="O101" s="12"/>
      <c r="P101" s="9">
        <f t="shared" si="20"/>
        <v>0</v>
      </c>
      <c r="Q101" s="11"/>
      <c r="R101" s="5"/>
      <c r="S101" s="12"/>
      <c r="T101" s="9">
        <f t="shared" si="21"/>
        <v>0</v>
      </c>
      <c r="U101" s="11"/>
      <c r="V101" s="5"/>
      <c r="W101" s="12"/>
      <c r="X101" s="9">
        <f t="shared" si="22"/>
        <v>0</v>
      </c>
      <c r="Y101" s="9" t="e">
        <f>(#REF!+#REF!+#REF!)</f>
        <v>#REF!</v>
      </c>
      <c r="Z101" s="9">
        <f t="shared" si="23"/>
        <v>0</v>
      </c>
    </row>
    <row r="102" spans="1:26" x14ac:dyDescent="0.3">
      <c r="A102" s="5"/>
      <c r="B102" s="5"/>
      <c r="C102" s="5" t="e">
        <f>VLOOKUP(Table2689[[#This Row],[Redni broj natjecatelja]],'Popis sudionika'!$A$4:$C$300,2,TRUE)</f>
        <v>#N/A</v>
      </c>
      <c r="D102" s="5" t="e">
        <f>VLOOKUP(Table2689[[#This Row],[Redni broj natjecatelja]],'Popis sudionika'!$A$4:$C$300,3,TRUE)</f>
        <v>#N/A</v>
      </c>
      <c r="E102" s="11"/>
      <c r="F102" s="5"/>
      <c r="G102" s="12"/>
      <c r="H102" s="9">
        <f t="shared" si="18"/>
        <v>0</v>
      </c>
      <c r="I102" s="11"/>
      <c r="J102" s="5"/>
      <c r="K102" s="12"/>
      <c r="L102" s="9">
        <f t="shared" si="19"/>
        <v>0</v>
      </c>
      <c r="M102" s="11"/>
      <c r="N102" s="5"/>
      <c r="O102" s="12"/>
      <c r="P102" s="9">
        <f t="shared" si="20"/>
        <v>0</v>
      </c>
      <c r="Q102" s="11"/>
      <c r="R102" s="5"/>
      <c r="S102" s="12"/>
      <c r="T102" s="9">
        <f t="shared" si="21"/>
        <v>0</v>
      </c>
      <c r="U102" s="11"/>
      <c r="V102" s="5"/>
      <c r="W102" s="12"/>
      <c r="X102" s="9">
        <f t="shared" si="22"/>
        <v>0</v>
      </c>
      <c r="Y102" s="9" t="e">
        <f>(#REF!+#REF!+#REF!)</f>
        <v>#REF!</v>
      </c>
      <c r="Z102" s="9">
        <f t="shared" si="23"/>
        <v>0</v>
      </c>
    </row>
    <row r="103" spans="1:26" x14ac:dyDescent="0.3">
      <c r="A103" s="5"/>
      <c r="B103" s="5"/>
      <c r="C103" s="5" t="e">
        <f>VLOOKUP(Table2689[[#This Row],[Redni broj natjecatelja]],'Popis sudionika'!$A$4:$C$300,2,TRUE)</f>
        <v>#N/A</v>
      </c>
      <c r="D103" s="5" t="e">
        <f>VLOOKUP(Table2689[[#This Row],[Redni broj natjecatelja]],'Popis sudionika'!$A$4:$C$300,3,TRUE)</f>
        <v>#N/A</v>
      </c>
      <c r="E103" s="11"/>
      <c r="F103" s="5"/>
      <c r="G103" s="12"/>
      <c r="H103" s="9">
        <f t="shared" si="18"/>
        <v>0</v>
      </c>
      <c r="I103" s="11"/>
      <c r="J103" s="5"/>
      <c r="K103" s="12"/>
      <c r="L103" s="9">
        <f t="shared" si="19"/>
        <v>0</v>
      </c>
      <c r="M103" s="11"/>
      <c r="N103" s="5"/>
      <c r="O103" s="12"/>
      <c r="P103" s="9">
        <f t="shared" si="20"/>
        <v>0</v>
      </c>
      <c r="Q103" s="11"/>
      <c r="R103" s="5"/>
      <c r="S103" s="12"/>
      <c r="T103" s="9">
        <f t="shared" si="21"/>
        <v>0</v>
      </c>
      <c r="U103" s="11"/>
      <c r="V103" s="5"/>
      <c r="W103" s="12"/>
      <c r="X103" s="9">
        <f t="shared" si="22"/>
        <v>0</v>
      </c>
      <c r="Y103" s="9" t="e">
        <f>(#REF!+#REF!+#REF!)</f>
        <v>#REF!</v>
      </c>
      <c r="Z103" s="9">
        <f t="shared" si="23"/>
        <v>0</v>
      </c>
    </row>
    <row r="104" spans="1:26" x14ac:dyDescent="0.3">
      <c r="A104" s="5"/>
      <c r="B104" s="5"/>
      <c r="C104" s="5" t="e">
        <f>VLOOKUP(Table2689[[#This Row],[Redni broj natjecatelja]],'Popis sudionika'!$A$4:$C$300,2,TRUE)</f>
        <v>#N/A</v>
      </c>
      <c r="D104" s="5" t="e">
        <f>VLOOKUP(Table2689[[#This Row],[Redni broj natjecatelja]],'Popis sudionika'!$A$4:$C$300,3,TRUE)</f>
        <v>#N/A</v>
      </c>
      <c r="E104" s="11"/>
      <c r="F104" s="5"/>
      <c r="G104" s="12"/>
      <c r="H104" s="9">
        <f t="shared" si="18"/>
        <v>0</v>
      </c>
      <c r="I104" s="11"/>
      <c r="J104" s="5"/>
      <c r="K104" s="12"/>
      <c r="L104" s="9">
        <f t="shared" si="19"/>
        <v>0</v>
      </c>
      <c r="M104" s="11"/>
      <c r="N104" s="5"/>
      <c r="O104" s="12"/>
      <c r="P104" s="9">
        <f t="shared" si="20"/>
        <v>0</v>
      </c>
      <c r="Q104" s="11"/>
      <c r="R104" s="5"/>
      <c r="S104" s="12"/>
      <c r="T104" s="9">
        <f t="shared" si="21"/>
        <v>0</v>
      </c>
      <c r="U104" s="11"/>
      <c r="V104" s="5"/>
      <c r="W104" s="12"/>
      <c r="X104" s="9">
        <f t="shared" si="22"/>
        <v>0</v>
      </c>
      <c r="Y104" s="9" t="e">
        <f>(#REF!+#REF!+#REF!)</f>
        <v>#REF!</v>
      </c>
      <c r="Z104" s="9">
        <f t="shared" si="23"/>
        <v>0</v>
      </c>
    </row>
    <row r="105" spans="1:26" x14ac:dyDescent="0.3">
      <c r="A105" s="5"/>
      <c r="B105" s="5"/>
      <c r="C105" s="5" t="e">
        <f>VLOOKUP(Table2689[[#This Row],[Redni broj natjecatelja]],'Popis sudionika'!$A$4:$C$300,2,TRUE)</f>
        <v>#N/A</v>
      </c>
      <c r="D105" s="5" t="e">
        <f>VLOOKUP(Table2689[[#This Row],[Redni broj natjecatelja]],'Popis sudionika'!$A$4:$C$300,3,TRUE)</f>
        <v>#N/A</v>
      </c>
      <c r="E105" s="11"/>
      <c r="F105" s="5"/>
      <c r="G105" s="12"/>
      <c r="H105" s="9">
        <f t="shared" si="18"/>
        <v>0</v>
      </c>
      <c r="I105" s="11"/>
      <c r="J105" s="5"/>
      <c r="K105" s="12"/>
      <c r="L105" s="9">
        <f t="shared" si="19"/>
        <v>0</v>
      </c>
      <c r="M105" s="11"/>
      <c r="N105" s="5"/>
      <c r="O105" s="12"/>
      <c r="P105" s="9">
        <f t="shared" si="20"/>
        <v>0</v>
      </c>
      <c r="Q105" s="11"/>
      <c r="R105" s="5"/>
      <c r="S105" s="12"/>
      <c r="T105" s="9">
        <f t="shared" si="21"/>
        <v>0</v>
      </c>
      <c r="U105" s="11"/>
      <c r="V105" s="5"/>
      <c r="W105" s="12"/>
      <c r="X105" s="9">
        <f t="shared" si="22"/>
        <v>0</v>
      </c>
      <c r="Y105" s="9" t="e">
        <f>(#REF!+#REF!+#REF!)</f>
        <v>#REF!</v>
      </c>
      <c r="Z105" s="9">
        <f t="shared" si="23"/>
        <v>0</v>
      </c>
    </row>
    <row r="106" spans="1:26" x14ac:dyDescent="0.3">
      <c r="A106" s="5"/>
      <c r="B106" s="5"/>
      <c r="C106" s="5" t="e">
        <f>VLOOKUP(Table2689[[#This Row],[Redni broj natjecatelja]],'Popis sudionika'!$A$4:$C$300,2,TRUE)</f>
        <v>#N/A</v>
      </c>
      <c r="D106" s="5" t="e">
        <f>VLOOKUP(Table2689[[#This Row],[Redni broj natjecatelja]],'Popis sudionika'!$A$4:$C$300,3,TRUE)</f>
        <v>#N/A</v>
      </c>
      <c r="E106" s="11"/>
      <c r="F106" s="5"/>
      <c r="G106" s="12"/>
      <c r="H106" s="9">
        <f t="shared" si="18"/>
        <v>0</v>
      </c>
      <c r="I106" s="11"/>
      <c r="J106" s="5"/>
      <c r="K106" s="12"/>
      <c r="L106" s="9">
        <f t="shared" si="19"/>
        <v>0</v>
      </c>
      <c r="M106" s="11"/>
      <c r="N106" s="5"/>
      <c r="O106" s="12"/>
      <c r="P106" s="9">
        <f t="shared" si="20"/>
        <v>0</v>
      </c>
      <c r="Q106" s="11"/>
      <c r="R106" s="5"/>
      <c r="S106" s="12"/>
      <c r="T106" s="9">
        <f t="shared" si="21"/>
        <v>0</v>
      </c>
      <c r="U106" s="11"/>
      <c r="V106" s="5"/>
      <c r="W106" s="12"/>
      <c r="X106" s="9">
        <f t="shared" si="22"/>
        <v>0</v>
      </c>
      <c r="Y106" s="9" t="e">
        <f>(#REF!+#REF!+#REF!)</f>
        <v>#REF!</v>
      </c>
      <c r="Z106" s="9">
        <f t="shared" si="23"/>
        <v>0</v>
      </c>
    </row>
    <row r="107" spans="1:26" x14ac:dyDescent="0.3">
      <c r="A107" s="5"/>
      <c r="B107" s="5"/>
      <c r="C107" s="5" t="e">
        <f>VLOOKUP(Table2689[[#This Row],[Redni broj natjecatelja]],'Popis sudionika'!$A$4:$C$300,2,TRUE)</f>
        <v>#N/A</v>
      </c>
      <c r="D107" s="5" t="e">
        <f>VLOOKUP(Table2689[[#This Row],[Redni broj natjecatelja]],'Popis sudionika'!$A$4:$C$300,3,TRUE)</f>
        <v>#N/A</v>
      </c>
      <c r="E107" s="11"/>
      <c r="F107" s="5"/>
      <c r="G107" s="12"/>
      <c r="H107" s="9">
        <f t="shared" si="18"/>
        <v>0</v>
      </c>
      <c r="I107" s="11"/>
      <c r="J107" s="5"/>
      <c r="K107" s="12"/>
      <c r="L107" s="9">
        <f t="shared" si="19"/>
        <v>0</v>
      </c>
      <c r="M107" s="11"/>
      <c r="N107" s="5"/>
      <c r="O107" s="12"/>
      <c r="P107" s="9">
        <f t="shared" si="20"/>
        <v>0</v>
      </c>
      <c r="Q107" s="11"/>
      <c r="R107" s="5"/>
      <c r="S107" s="12"/>
      <c r="T107" s="9">
        <f t="shared" si="21"/>
        <v>0</v>
      </c>
      <c r="U107" s="11"/>
      <c r="V107" s="5"/>
      <c r="W107" s="12"/>
      <c r="X107" s="9">
        <f t="shared" si="22"/>
        <v>0</v>
      </c>
      <c r="Y107" s="9" t="e">
        <f>(#REF!+#REF!+#REF!)</f>
        <v>#REF!</v>
      </c>
      <c r="Z107" s="9">
        <f t="shared" si="23"/>
        <v>0</v>
      </c>
    </row>
    <row r="108" spans="1:26" x14ac:dyDescent="0.3">
      <c r="A108" s="5"/>
      <c r="B108" s="5"/>
      <c r="C108" s="5" t="e">
        <f>VLOOKUP(Table2689[[#This Row],[Redni broj natjecatelja]],'Popis sudionika'!$A$4:$C$300,2,TRUE)</f>
        <v>#N/A</v>
      </c>
      <c r="D108" s="5" t="e">
        <f>VLOOKUP(Table2689[[#This Row],[Redni broj natjecatelja]],'Popis sudionika'!$A$4:$C$300,3,TRUE)</f>
        <v>#N/A</v>
      </c>
      <c r="E108" s="11"/>
      <c r="F108" s="5"/>
      <c r="G108" s="12"/>
      <c r="H108" s="9">
        <f t="shared" si="18"/>
        <v>0</v>
      </c>
      <c r="I108" s="11"/>
      <c r="J108" s="5"/>
      <c r="K108" s="12"/>
      <c r="L108" s="9">
        <f t="shared" si="19"/>
        <v>0</v>
      </c>
      <c r="M108" s="11"/>
      <c r="N108" s="5"/>
      <c r="O108" s="12"/>
      <c r="P108" s="9">
        <f t="shared" si="20"/>
        <v>0</v>
      </c>
      <c r="Q108" s="11"/>
      <c r="R108" s="5"/>
      <c r="S108" s="12"/>
      <c r="T108" s="9">
        <f t="shared" si="21"/>
        <v>0</v>
      </c>
      <c r="U108" s="11"/>
      <c r="V108" s="5"/>
      <c r="W108" s="12"/>
      <c r="X108" s="9">
        <f t="shared" si="22"/>
        <v>0</v>
      </c>
      <c r="Y108" s="9" t="e">
        <f>(#REF!+#REF!+#REF!)</f>
        <v>#REF!</v>
      </c>
      <c r="Z108" s="9">
        <f t="shared" si="23"/>
        <v>0</v>
      </c>
    </row>
    <row r="109" spans="1:26" x14ac:dyDescent="0.3">
      <c r="A109" s="5"/>
      <c r="B109" s="5"/>
      <c r="C109" s="5" t="e">
        <f>VLOOKUP(Table2689[[#This Row],[Redni broj natjecatelja]],'Popis sudionika'!$A$4:$C$300,2,TRUE)</f>
        <v>#N/A</v>
      </c>
      <c r="D109" s="5" t="e">
        <f>VLOOKUP(Table2689[[#This Row],[Redni broj natjecatelja]],'Popis sudionika'!$A$4:$C$300,3,TRUE)</f>
        <v>#N/A</v>
      </c>
      <c r="E109" s="11"/>
      <c r="F109" s="5"/>
      <c r="G109" s="12"/>
      <c r="H109" s="9">
        <f t="shared" si="18"/>
        <v>0</v>
      </c>
      <c r="I109" s="11"/>
      <c r="J109" s="5"/>
      <c r="K109" s="12"/>
      <c r="L109" s="9">
        <f t="shared" si="19"/>
        <v>0</v>
      </c>
      <c r="M109" s="11"/>
      <c r="N109" s="5"/>
      <c r="O109" s="12"/>
      <c r="P109" s="9">
        <f t="shared" si="20"/>
        <v>0</v>
      </c>
      <c r="Q109" s="11"/>
      <c r="R109" s="5"/>
      <c r="S109" s="12"/>
      <c r="T109" s="9">
        <f t="shared" si="21"/>
        <v>0</v>
      </c>
      <c r="U109" s="11"/>
      <c r="V109" s="5"/>
      <c r="W109" s="12"/>
      <c r="X109" s="9">
        <f t="shared" si="22"/>
        <v>0</v>
      </c>
      <c r="Y109" s="9" t="e">
        <f>(#REF!+#REF!+#REF!)</f>
        <v>#REF!</v>
      </c>
      <c r="Z109" s="9">
        <f t="shared" si="23"/>
        <v>0</v>
      </c>
    </row>
    <row r="110" spans="1:26" x14ac:dyDescent="0.3">
      <c r="A110" s="5"/>
      <c r="B110" s="5"/>
      <c r="C110" s="5" t="e">
        <f>VLOOKUP(Table2689[[#This Row],[Redni broj natjecatelja]],'Popis sudionika'!$A$4:$C$300,2,TRUE)</f>
        <v>#N/A</v>
      </c>
      <c r="D110" s="5" t="e">
        <f>VLOOKUP(Table2689[[#This Row],[Redni broj natjecatelja]],'Popis sudionika'!$A$4:$C$300,3,TRUE)</f>
        <v>#N/A</v>
      </c>
      <c r="E110" s="11"/>
      <c r="F110" s="5"/>
      <c r="G110" s="12"/>
      <c r="H110" s="9">
        <f t="shared" si="18"/>
        <v>0</v>
      </c>
      <c r="I110" s="11"/>
      <c r="J110" s="5"/>
      <c r="K110" s="12"/>
      <c r="L110" s="9">
        <f t="shared" si="19"/>
        <v>0</v>
      </c>
      <c r="M110" s="11"/>
      <c r="N110" s="5"/>
      <c r="O110" s="12"/>
      <c r="P110" s="9">
        <f t="shared" si="20"/>
        <v>0</v>
      </c>
      <c r="Q110" s="11"/>
      <c r="R110" s="5"/>
      <c r="S110" s="12"/>
      <c r="T110" s="9">
        <f t="shared" si="21"/>
        <v>0</v>
      </c>
      <c r="U110" s="11"/>
      <c r="V110" s="5"/>
      <c r="W110" s="12"/>
      <c r="X110" s="9">
        <f t="shared" si="22"/>
        <v>0</v>
      </c>
      <c r="Y110" s="9" t="e">
        <f>(#REF!+#REF!+#REF!)</f>
        <v>#REF!</v>
      </c>
      <c r="Z110" s="9">
        <f t="shared" si="23"/>
        <v>0</v>
      </c>
    </row>
    <row r="111" spans="1:26" x14ac:dyDescent="0.3">
      <c r="A111" s="5"/>
      <c r="B111" s="5"/>
      <c r="C111" s="5" t="e">
        <f>VLOOKUP(Table2689[[#This Row],[Redni broj natjecatelja]],'Popis sudionika'!$A$4:$C$300,2,TRUE)</f>
        <v>#N/A</v>
      </c>
      <c r="D111" s="5" t="e">
        <f>VLOOKUP(Table2689[[#This Row],[Redni broj natjecatelja]],'Popis sudionika'!$A$4:$C$300,3,TRUE)</f>
        <v>#N/A</v>
      </c>
      <c r="E111" s="11"/>
      <c r="F111" s="5"/>
      <c r="G111" s="12"/>
      <c r="H111" s="9">
        <f t="shared" si="18"/>
        <v>0</v>
      </c>
      <c r="I111" s="11"/>
      <c r="J111" s="5"/>
      <c r="K111" s="12"/>
      <c r="L111" s="9">
        <f t="shared" si="19"/>
        <v>0</v>
      </c>
      <c r="M111" s="11"/>
      <c r="N111" s="5"/>
      <c r="O111" s="12"/>
      <c r="P111" s="9">
        <f t="shared" si="20"/>
        <v>0</v>
      </c>
      <c r="Q111" s="11"/>
      <c r="R111" s="5"/>
      <c r="S111" s="12"/>
      <c r="T111" s="9">
        <f t="shared" si="21"/>
        <v>0</v>
      </c>
      <c r="U111" s="11"/>
      <c r="V111" s="5"/>
      <c r="W111" s="12"/>
      <c r="X111" s="9">
        <f t="shared" si="22"/>
        <v>0</v>
      </c>
      <c r="Y111" s="9" t="e">
        <f>(#REF!+#REF!+#REF!)</f>
        <v>#REF!</v>
      </c>
      <c r="Z111" s="9">
        <f t="shared" si="23"/>
        <v>0</v>
      </c>
    </row>
    <row r="112" spans="1:26" x14ac:dyDescent="0.3">
      <c r="A112" s="5"/>
      <c r="B112" s="5"/>
      <c r="C112" s="5" t="e">
        <f>VLOOKUP(Table2689[[#This Row],[Redni broj natjecatelja]],'Popis sudionika'!$A$4:$C$300,2,TRUE)</f>
        <v>#N/A</v>
      </c>
      <c r="D112" s="5" t="e">
        <f>VLOOKUP(Table2689[[#This Row],[Redni broj natjecatelja]],'Popis sudionika'!$A$4:$C$300,3,TRUE)</f>
        <v>#N/A</v>
      </c>
      <c r="E112" s="11"/>
      <c r="F112" s="5"/>
      <c r="G112" s="12"/>
      <c r="H112" s="9">
        <f t="shared" si="18"/>
        <v>0</v>
      </c>
      <c r="I112" s="11"/>
      <c r="J112" s="5"/>
      <c r="K112" s="12"/>
      <c r="L112" s="9">
        <f t="shared" si="19"/>
        <v>0</v>
      </c>
      <c r="M112" s="11"/>
      <c r="N112" s="5"/>
      <c r="O112" s="12"/>
      <c r="P112" s="9">
        <f t="shared" si="20"/>
        <v>0</v>
      </c>
      <c r="Q112" s="11"/>
      <c r="R112" s="5"/>
      <c r="S112" s="12"/>
      <c r="T112" s="9">
        <f t="shared" si="21"/>
        <v>0</v>
      </c>
      <c r="U112" s="11"/>
      <c r="V112" s="5"/>
      <c r="W112" s="12"/>
      <c r="X112" s="9">
        <f t="shared" si="22"/>
        <v>0</v>
      </c>
      <c r="Y112" s="9" t="e">
        <f>(#REF!+#REF!+#REF!)</f>
        <v>#REF!</v>
      </c>
      <c r="Z112" s="9">
        <f t="shared" si="23"/>
        <v>0</v>
      </c>
    </row>
    <row r="113" spans="1:26" x14ac:dyDescent="0.3">
      <c r="A113" s="5"/>
      <c r="B113" s="5"/>
      <c r="C113" s="5" t="e">
        <f>VLOOKUP(Table2689[[#This Row],[Redni broj natjecatelja]],'Popis sudionika'!$A$4:$C$300,2,TRUE)</f>
        <v>#N/A</v>
      </c>
      <c r="D113" s="5" t="e">
        <f>VLOOKUP(Table2689[[#This Row],[Redni broj natjecatelja]],'Popis sudionika'!$A$4:$C$300,3,TRUE)</f>
        <v>#N/A</v>
      </c>
      <c r="E113" s="11"/>
      <c r="F113" s="5"/>
      <c r="G113" s="12"/>
      <c r="H113" s="9">
        <f t="shared" si="18"/>
        <v>0</v>
      </c>
      <c r="I113" s="11"/>
      <c r="J113" s="5"/>
      <c r="K113" s="12"/>
      <c r="L113" s="9">
        <f t="shared" si="19"/>
        <v>0</v>
      </c>
      <c r="M113" s="11"/>
      <c r="N113" s="5"/>
      <c r="O113" s="12"/>
      <c r="P113" s="9">
        <f t="shared" si="20"/>
        <v>0</v>
      </c>
      <c r="Q113" s="11"/>
      <c r="R113" s="5"/>
      <c r="S113" s="12"/>
      <c r="T113" s="9">
        <f t="shared" si="21"/>
        <v>0</v>
      </c>
      <c r="U113" s="11"/>
      <c r="V113" s="5"/>
      <c r="W113" s="12"/>
      <c r="X113" s="9">
        <f t="shared" si="22"/>
        <v>0</v>
      </c>
      <c r="Y113" s="9" t="e">
        <f>(#REF!+#REF!+#REF!)</f>
        <v>#REF!</v>
      </c>
      <c r="Z113" s="9">
        <f t="shared" si="23"/>
        <v>0</v>
      </c>
    </row>
    <row r="114" spans="1:26" x14ac:dyDescent="0.3">
      <c r="A114" s="5"/>
      <c r="B114" s="5"/>
      <c r="C114" s="5" t="e">
        <f>VLOOKUP(Table2689[[#This Row],[Redni broj natjecatelja]],'Popis sudionika'!$A$4:$C$300,2,TRUE)</f>
        <v>#N/A</v>
      </c>
      <c r="D114" s="5" t="e">
        <f>VLOOKUP(Table2689[[#This Row],[Redni broj natjecatelja]],'Popis sudionika'!$A$4:$C$300,3,TRUE)</f>
        <v>#N/A</v>
      </c>
      <c r="E114" s="11"/>
      <c r="F114" s="5"/>
      <c r="G114" s="12"/>
      <c r="H114" s="9">
        <f t="shared" si="18"/>
        <v>0</v>
      </c>
      <c r="I114" s="11"/>
      <c r="J114" s="5"/>
      <c r="K114" s="12"/>
      <c r="L114" s="9">
        <f t="shared" si="19"/>
        <v>0</v>
      </c>
      <c r="M114" s="11"/>
      <c r="N114" s="5"/>
      <c r="O114" s="12"/>
      <c r="P114" s="9">
        <f t="shared" si="20"/>
        <v>0</v>
      </c>
      <c r="Q114" s="11"/>
      <c r="R114" s="5"/>
      <c r="S114" s="12"/>
      <c r="T114" s="9">
        <f t="shared" si="21"/>
        <v>0</v>
      </c>
      <c r="U114" s="11"/>
      <c r="V114" s="5"/>
      <c r="W114" s="12"/>
      <c r="X114" s="9">
        <f t="shared" si="22"/>
        <v>0</v>
      </c>
      <c r="Y114" s="9" t="e">
        <f>(#REF!+#REF!+#REF!)</f>
        <v>#REF!</v>
      </c>
      <c r="Z114" s="9">
        <f t="shared" si="23"/>
        <v>0</v>
      </c>
    </row>
    <row r="115" spans="1:26" x14ac:dyDescent="0.3">
      <c r="A115" s="5"/>
      <c r="B115" s="5"/>
      <c r="C115" s="5" t="e">
        <f>VLOOKUP(Table2689[[#This Row],[Redni broj natjecatelja]],'Popis sudionika'!$A$4:$C$300,2,TRUE)</f>
        <v>#N/A</v>
      </c>
      <c r="D115" s="5" t="e">
        <f>VLOOKUP(Table2689[[#This Row],[Redni broj natjecatelja]],'Popis sudionika'!$A$4:$C$300,3,TRUE)</f>
        <v>#N/A</v>
      </c>
      <c r="E115" s="11"/>
      <c r="F115" s="5"/>
      <c r="G115" s="12"/>
      <c r="H115" s="9">
        <f t="shared" si="18"/>
        <v>0</v>
      </c>
      <c r="I115" s="11"/>
      <c r="J115" s="5"/>
      <c r="K115" s="12"/>
      <c r="L115" s="9">
        <f t="shared" si="19"/>
        <v>0</v>
      </c>
      <c r="M115" s="11"/>
      <c r="N115" s="5"/>
      <c r="O115" s="12"/>
      <c r="P115" s="9">
        <f t="shared" si="20"/>
        <v>0</v>
      </c>
      <c r="Q115" s="11"/>
      <c r="R115" s="5"/>
      <c r="S115" s="12"/>
      <c r="T115" s="9">
        <f t="shared" si="21"/>
        <v>0</v>
      </c>
      <c r="U115" s="11"/>
      <c r="V115" s="5"/>
      <c r="W115" s="12"/>
      <c r="X115" s="9">
        <f t="shared" si="22"/>
        <v>0</v>
      </c>
      <c r="Y115" s="9" t="e">
        <f>(#REF!+#REF!+#REF!)</f>
        <v>#REF!</v>
      </c>
      <c r="Z115" s="9">
        <f t="shared" si="23"/>
        <v>0</v>
      </c>
    </row>
    <row r="116" spans="1:26" x14ac:dyDescent="0.3">
      <c r="A116" s="5"/>
      <c r="B116" s="5"/>
      <c r="C116" s="5" t="e">
        <f>VLOOKUP(Table2689[[#This Row],[Redni broj natjecatelja]],'Popis sudionika'!$A$4:$C$300,2,TRUE)</f>
        <v>#N/A</v>
      </c>
      <c r="D116" s="5" t="e">
        <f>VLOOKUP(Table2689[[#This Row],[Redni broj natjecatelja]],'Popis sudionika'!$A$4:$C$300,3,TRUE)</f>
        <v>#N/A</v>
      </c>
      <c r="E116" s="11"/>
      <c r="F116" s="5"/>
      <c r="G116" s="12"/>
      <c r="H116" s="9">
        <f t="shared" si="18"/>
        <v>0</v>
      </c>
      <c r="I116" s="11"/>
      <c r="J116" s="5"/>
      <c r="K116" s="12"/>
      <c r="L116" s="9">
        <f t="shared" si="19"/>
        <v>0</v>
      </c>
      <c r="M116" s="11"/>
      <c r="N116" s="5"/>
      <c r="O116" s="12"/>
      <c r="P116" s="9">
        <f t="shared" si="20"/>
        <v>0</v>
      </c>
      <c r="Q116" s="11"/>
      <c r="R116" s="5"/>
      <c r="S116" s="12"/>
      <c r="T116" s="9">
        <f t="shared" si="21"/>
        <v>0</v>
      </c>
      <c r="U116" s="11"/>
      <c r="V116" s="5"/>
      <c r="W116" s="12"/>
      <c r="X116" s="9">
        <f t="shared" si="22"/>
        <v>0</v>
      </c>
      <c r="Y116" s="9" t="e">
        <f>(#REF!+#REF!+#REF!)</f>
        <v>#REF!</v>
      </c>
      <c r="Z116" s="9">
        <f t="shared" si="23"/>
        <v>0</v>
      </c>
    </row>
    <row r="117" spans="1:26" x14ac:dyDescent="0.3">
      <c r="A117" s="5"/>
      <c r="B117" s="5"/>
      <c r="C117" s="5" t="e">
        <f>VLOOKUP(Table2689[[#This Row],[Redni broj natjecatelja]],'Popis sudionika'!$A$4:$C$300,2,TRUE)</f>
        <v>#N/A</v>
      </c>
      <c r="D117" s="5" t="e">
        <f>VLOOKUP(Table2689[[#This Row],[Redni broj natjecatelja]],'Popis sudionika'!$A$4:$C$300,3,TRUE)</f>
        <v>#N/A</v>
      </c>
      <c r="E117" s="11"/>
      <c r="F117" s="5"/>
      <c r="G117" s="12"/>
      <c r="H117" s="9">
        <f t="shared" si="18"/>
        <v>0</v>
      </c>
      <c r="I117" s="11"/>
      <c r="J117" s="5"/>
      <c r="K117" s="12"/>
      <c r="L117" s="9">
        <f t="shared" si="19"/>
        <v>0</v>
      </c>
      <c r="M117" s="11"/>
      <c r="N117" s="5"/>
      <c r="O117" s="12"/>
      <c r="P117" s="9">
        <f t="shared" si="20"/>
        <v>0</v>
      </c>
      <c r="Q117" s="11"/>
      <c r="R117" s="5"/>
      <c r="S117" s="12"/>
      <c r="T117" s="9">
        <f t="shared" si="21"/>
        <v>0</v>
      </c>
      <c r="U117" s="11"/>
      <c r="V117" s="5"/>
      <c r="W117" s="12"/>
      <c r="X117" s="9">
        <f t="shared" si="22"/>
        <v>0</v>
      </c>
      <c r="Y117" s="9" t="e">
        <f>(#REF!+#REF!+#REF!)</f>
        <v>#REF!</v>
      </c>
      <c r="Z117" s="9">
        <f t="shared" si="23"/>
        <v>0</v>
      </c>
    </row>
    <row r="118" spans="1:26" x14ac:dyDescent="0.3">
      <c r="A118" s="5"/>
      <c r="B118" s="5"/>
      <c r="C118" s="5" t="e">
        <f>VLOOKUP(Table2689[[#This Row],[Redni broj natjecatelja]],'Popis sudionika'!$A$4:$C$300,2,TRUE)</f>
        <v>#N/A</v>
      </c>
      <c r="D118" s="5" t="e">
        <f>VLOOKUP(Table2689[[#This Row],[Redni broj natjecatelja]],'Popis sudionika'!$A$4:$C$300,3,TRUE)</f>
        <v>#N/A</v>
      </c>
      <c r="E118" s="11"/>
      <c r="F118" s="5"/>
      <c r="G118" s="12"/>
      <c r="H118" s="9">
        <f t="shared" si="18"/>
        <v>0</v>
      </c>
      <c r="I118" s="11"/>
      <c r="J118" s="5"/>
      <c r="K118" s="12"/>
      <c r="L118" s="9">
        <f t="shared" si="19"/>
        <v>0</v>
      </c>
      <c r="M118" s="11"/>
      <c r="N118" s="5"/>
      <c r="O118" s="12"/>
      <c r="P118" s="9">
        <f t="shared" si="20"/>
        <v>0</v>
      </c>
      <c r="Q118" s="11"/>
      <c r="R118" s="5"/>
      <c r="S118" s="12"/>
      <c r="T118" s="9">
        <f t="shared" si="21"/>
        <v>0</v>
      </c>
      <c r="U118" s="11"/>
      <c r="V118" s="5"/>
      <c r="W118" s="12"/>
      <c r="X118" s="9">
        <f t="shared" si="22"/>
        <v>0</v>
      </c>
      <c r="Y118" s="9" t="e">
        <f>(#REF!+#REF!+#REF!)</f>
        <v>#REF!</v>
      </c>
      <c r="Z118" s="9">
        <f t="shared" si="23"/>
        <v>0</v>
      </c>
    </row>
    <row r="119" spans="1:26" x14ac:dyDescent="0.3">
      <c r="A119" s="5"/>
      <c r="B119" s="5"/>
      <c r="C119" s="5" t="e">
        <f>VLOOKUP(Table2689[[#This Row],[Redni broj natjecatelja]],'Popis sudionika'!$A$4:$C$300,2,TRUE)</f>
        <v>#N/A</v>
      </c>
      <c r="D119" s="5" t="e">
        <f>VLOOKUP(Table2689[[#This Row],[Redni broj natjecatelja]],'Popis sudionika'!$A$4:$C$300,3,TRUE)</f>
        <v>#N/A</v>
      </c>
      <c r="E119" s="11"/>
      <c r="F119" s="5"/>
      <c r="G119" s="12"/>
      <c r="H119" s="9">
        <f t="shared" si="18"/>
        <v>0</v>
      </c>
      <c r="I119" s="11"/>
      <c r="J119" s="5"/>
      <c r="K119" s="12"/>
      <c r="L119" s="9">
        <f t="shared" si="19"/>
        <v>0</v>
      </c>
      <c r="M119" s="11"/>
      <c r="N119" s="5"/>
      <c r="O119" s="12"/>
      <c r="P119" s="9">
        <f t="shared" si="20"/>
        <v>0</v>
      </c>
      <c r="Q119" s="11"/>
      <c r="R119" s="5"/>
      <c r="S119" s="12"/>
      <c r="T119" s="9">
        <f t="shared" si="21"/>
        <v>0</v>
      </c>
      <c r="U119" s="11"/>
      <c r="V119" s="5"/>
      <c r="W119" s="12"/>
      <c r="X119" s="9">
        <f t="shared" si="22"/>
        <v>0</v>
      </c>
      <c r="Y119" s="9" t="e">
        <f>(#REF!+#REF!+#REF!)</f>
        <v>#REF!</v>
      </c>
      <c r="Z119" s="9">
        <f t="shared" si="23"/>
        <v>0</v>
      </c>
    </row>
    <row r="120" spans="1:26" x14ac:dyDescent="0.3">
      <c r="A120" s="5"/>
      <c r="B120" s="5"/>
      <c r="C120" s="5" t="e">
        <f>VLOOKUP(Table2689[[#This Row],[Redni broj natjecatelja]],'Popis sudionika'!$A$4:$C$300,2,TRUE)</f>
        <v>#N/A</v>
      </c>
      <c r="D120" s="5" t="e">
        <f>VLOOKUP(Table2689[[#This Row],[Redni broj natjecatelja]],'Popis sudionika'!$A$4:$C$300,3,TRUE)</f>
        <v>#N/A</v>
      </c>
      <c r="E120" s="11"/>
      <c r="F120" s="5"/>
      <c r="G120" s="12"/>
      <c r="H120" s="9">
        <f t="shared" si="18"/>
        <v>0</v>
      </c>
      <c r="I120" s="11"/>
      <c r="J120" s="5"/>
      <c r="K120" s="12"/>
      <c r="L120" s="9">
        <f t="shared" si="19"/>
        <v>0</v>
      </c>
      <c r="M120" s="11"/>
      <c r="N120" s="5"/>
      <c r="O120" s="12"/>
      <c r="P120" s="9">
        <f t="shared" si="20"/>
        <v>0</v>
      </c>
      <c r="Q120" s="11"/>
      <c r="R120" s="5"/>
      <c r="S120" s="12"/>
      <c r="T120" s="9">
        <f t="shared" si="21"/>
        <v>0</v>
      </c>
      <c r="U120" s="11"/>
      <c r="V120" s="5"/>
      <c r="W120" s="12"/>
      <c r="X120" s="9">
        <f t="shared" si="22"/>
        <v>0</v>
      </c>
      <c r="Y120" s="9" t="e">
        <f>(#REF!+#REF!+#REF!)</f>
        <v>#REF!</v>
      </c>
      <c r="Z120" s="9">
        <f t="shared" si="23"/>
        <v>0</v>
      </c>
    </row>
    <row r="121" spans="1:26" x14ac:dyDescent="0.3">
      <c r="A121" s="5"/>
      <c r="B121" s="5"/>
      <c r="C121" s="5" t="e">
        <f>VLOOKUP(Table2689[[#This Row],[Redni broj natjecatelja]],'Popis sudionika'!$A$4:$C$300,2,TRUE)</f>
        <v>#N/A</v>
      </c>
      <c r="D121" s="5" t="e">
        <f>VLOOKUP(Table2689[[#This Row],[Redni broj natjecatelja]],'Popis sudionika'!$A$4:$C$300,3,TRUE)</f>
        <v>#N/A</v>
      </c>
      <c r="E121" s="11"/>
      <c r="F121" s="5"/>
      <c r="G121" s="12"/>
      <c r="H121" s="9">
        <f t="shared" si="18"/>
        <v>0</v>
      </c>
      <c r="I121" s="11"/>
      <c r="J121" s="5"/>
      <c r="K121" s="12"/>
      <c r="L121" s="9">
        <f t="shared" si="19"/>
        <v>0</v>
      </c>
      <c r="M121" s="11"/>
      <c r="N121" s="5"/>
      <c r="O121" s="12"/>
      <c r="P121" s="9">
        <f t="shared" si="20"/>
        <v>0</v>
      </c>
      <c r="Q121" s="11"/>
      <c r="R121" s="5"/>
      <c r="S121" s="12"/>
      <c r="T121" s="9">
        <f t="shared" si="21"/>
        <v>0</v>
      </c>
      <c r="U121" s="11"/>
      <c r="V121" s="5"/>
      <c r="W121" s="12"/>
      <c r="X121" s="9">
        <f t="shared" si="22"/>
        <v>0</v>
      </c>
      <c r="Y121" s="9" t="e">
        <f>(#REF!+#REF!+#REF!)</f>
        <v>#REF!</v>
      </c>
      <c r="Z121" s="9">
        <f t="shared" si="23"/>
        <v>0</v>
      </c>
    </row>
    <row r="122" spans="1:26" x14ac:dyDescent="0.3">
      <c r="A122" s="5"/>
      <c r="B122" s="5"/>
      <c r="C122" s="5" t="e">
        <f>VLOOKUP(Table2689[[#This Row],[Redni broj natjecatelja]],'Popis sudionika'!$A$4:$C$300,2,TRUE)</f>
        <v>#N/A</v>
      </c>
      <c r="D122" s="5" t="e">
        <f>VLOOKUP(Table2689[[#This Row],[Redni broj natjecatelja]],'Popis sudionika'!$A$4:$C$300,3,TRUE)</f>
        <v>#N/A</v>
      </c>
      <c r="E122" s="11"/>
      <c r="F122" s="5"/>
      <c r="G122" s="12"/>
      <c r="H122" s="9">
        <f t="shared" si="18"/>
        <v>0</v>
      </c>
      <c r="I122" s="11"/>
      <c r="J122" s="5"/>
      <c r="K122" s="12"/>
      <c r="L122" s="9">
        <f t="shared" si="19"/>
        <v>0</v>
      </c>
      <c r="M122" s="11"/>
      <c r="N122" s="5"/>
      <c r="O122" s="12"/>
      <c r="P122" s="9">
        <f t="shared" si="20"/>
        <v>0</v>
      </c>
      <c r="Q122" s="11"/>
      <c r="R122" s="5"/>
      <c r="S122" s="12"/>
      <c r="T122" s="9">
        <f t="shared" si="21"/>
        <v>0</v>
      </c>
      <c r="U122" s="11"/>
      <c r="V122" s="5"/>
      <c r="W122" s="12"/>
      <c r="X122" s="9">
        <f t="shared" si="22"/>
        <v>0</v>
      </c>
      <c r="Y122" s="9" t="e">
        <f>(#REF!+#REF!+#REF!)</f>
        <v>#REF!</v>
      </c>
      <c r="Z122" s="9">
        <f t="shared" si="23"/>
        <v>0</v>
      </c>
    </row>
    <row r="123" spans="1:26" x14ac:dyDescent="0.3">
      <c r="A123" s="5"/>
      <c r="B123" s="5"/>
      <c r="C123" s="5" t="e">
        <f>VLOOKUP(Table2689[[#This Row],[Redni broj natjecatelja]],'Popis sudionika'!$A$4:$C$300,2,TRUE)</f>
        <v>#N/A</v>
      </c>
      <c r="D123" s="5" t="e">
        <f>VLOOKUP(Table2689[[#This Row],[Redni broj natjecatelja]],'Popis sudionika'!$A$4:$C$300,3,TRUE)</f>
        <v>#N/A</v>
      </c>
      <c r="E123" s="11"/>
      <c r="F123" s="5"/>
      <c r="G123" s="12"/>
      <c r="H123" s="9">
        <f t="shared" si="18"/>
        <v>0</v>
      </c>
      <c r="I123" s="11"/>
      <c r="J123" s="5"/>
      <c r="K123" s="12"/>
      <c r="L123" s="9">
        <f t="shared" si="19"/>
        <v>0</v>
      </c>
      <c r="M123" s="11"/>
      <c r="N123" s="5"/>
      <c r="O123" s="12"/>
      <c r="P123" s="9">
        <f t="shared" si="20"/>
        <v>0</v>
      </c>
      <c r="Q123" s="11"/>
      <c r="R123" s="5"/>
      <c r="S123" s="12"/>
      <c r="T123" s="9">
        <f t="shared" si="21"/>
        <v>0</v>
      </c>
      <c r="U123" s="11"/>
      <c r="V123" s="5"/>
      <c r="W123" s="12"/>
      <c r="X123" s="9">
        <f t="shared" si="22"/>
        <v>0</v>
      </c>
      <c r="Y123" s="9" t="e">
        <f>(#REF!+#REF!+#REF!)</f>
        <v>#REF!</v>
      </c>
      <c r="Z123" s="9">
        <f t="shared" si="23"/>
        <v>0</v>
      </c>
    </row>
    <row r="124" spans="1:26" x14ac:dyDescent="0.3">
      <c r="A124" s="5"/>
      <c r="B124" s="5"/>
      <c r="C124" s="5" t="e">
        <f>VLOOKUP(Table2689[[#This Row],[Redni broj natjecatelja]],'Popis sudionika'!$A$4:$C$300,2,TRUE)</f>
        <v>#N/A</v>
      </c>
      <c r="D124" s="5" t="e">
        <f>VLOOKUP(Table2689[[#This Row],[Redni broj natjecatelja]],'Popis sudionika'!$A$4:$C$300,3,TRUE)</f>
        <v>#N/A</v>
      </c>
      <c r="E124" s="11"/>
      <c r="F124" s="5"/>
      <c r="G124" s="12"/>
      <c r="H124" s="9">
        <f t="shared" si="18"/>
        <v>0</v>
      </c>
      <c r="I124" s="11"/>
      <c r="J124" s="5"/>
      <c r="K124" s="12"/>
      <c r="L124" s="9">
        <f t="shared" si="19"/>
        <v>0</v>
      </c>
      <c r="M124" s="11"/>
      <c r="N124" s="5"/>
      <c r="O124" s="12"/>
      <c r="P124" s="9">
        <f t="shared" si="20"/>
        <v>0</v>
      </c>
      <c r="Q124" s="11"/>
      <c r="R124" s="5"/>
      <c r="S124" s="12"/>
      <c r="T124" s="9">
        <f t="shared" si="21"/>
        <v>0</v>
      </c>
      <c r="U124" s="11"/>
      <c r="V124" s="5"/>
      <c r="W124" s="12"/>
      <c r="X124" s="9">
        <f t="shared" si="22"/>
        <v>0</v>
      </c>
      <c r="Y124" s="9" t="e">
        <f>(#REF!+#REF!+#REF!)</f>
        <v>#REF!</v>
      </c>
      <c r="Z124" s="9">
        <f t="shared" si="23"/>
        <v>0</v>
      </c>
    </row>
    <row r="125" spans="1:26" x14ac:dyDescent="0.3">
      <c r="A125" s="5"/>
      <c r="B125" s="5"/>
      <c r="C125" s="5" t="e">
        <f>VLOOKUP(Table2689[[#This Row],[Redni broj natjecatelja]],'Popis sudionika'!$A$4:$C$300,2,TRUE)</f>
        <v>#N/A</v>
      </c>
      <c r="D125" s="5" t="e">
        <f>VLOOKUP(Table2689[[#This Row],[Redni broj natjecatelja]],'Popis sudionika'!$A$4:$C$300,3,TRUE)</f>
        <v>#N/A</v>
      </c>
      <c r="E125" s="11"/>
      <c r="F125" s="5"/>
      <c r="G125" s="12"/>
      <c r="H125" s="9">
        <f t="shared" si="18"/>
        <v>0</v>
      </c>
      <c r="I125" s="11"/>
      <c r="J125" s="5"/>
      <c r="K125" s="12"/>
      <c r="L125" s="9">
        <f t="shared" si="19"/>
        <v>0</v>
      </c>
      <c r="M125" s="11"/>
      <c r="N125" s="5"/>
      <c r="O125" s="12"/>
      <c r="P125" s="9">
        <f t="shared" si="20"/>
        <v>0</v>
      </c>
      <c r="Q125" s="11"/>
      <c r="R125" s="5"/>
      <c r="S125" s="12"/>
      <c r="T125" s="9">
        <f t="shared" si="21"/>
        <v>0</v>
      </c>
      <c r="U125" s="11"/>
      <c r="V125" s="5"/>
      <c r="W125" s="12"/>
      <c r="X125" s="9">
        <f t="shared" si="22"/>
        <v>0</v>
      </c>
      <c r="Y125" s="9" t="e">
        <f>(#REF!+#REF!+#REF!)</f>
        <v>#REF!</v>
      </c>
      <c r="Z125" s="9">
        <f t="shared" si="23"/>
        <v>0</v>
      </c>
    </row>
    <row r="126" spans="1:26" x14ac:dyDescent="0.3">
      <c r="A126" s="5"/>
      <c r="B126" s="5"/>
      <c r="C126" s="5" t="e">
        <f>VLOOKUP(Table2689[[#This Row],[Redni broj natjecatelja]],'Popis sudionika'!$A$4:$C$300,2,TRUE)</f>
        <v>#N/A</v>
      </c>
      <c r="D126" s="5" t="e">
        <f>VLOOKUP(Table2689[[#This Row],[Redni broj natjecatelja]],'Popis sudionika'!$A$4:$C$300,3,TRUE)</f>
        <v>#N/A</v>
      </c>
      <c r="E126" s="11"/>
      <c r="F126" s="5"/>
      <c r="G126" s="12"/>
      <c r="H126" s="9">
        <f t="shared" si="18"/>
        <v>0</v>
      </c>
      <c r="I126" s="11"/>
      <c r="J126" s="5"/>
      <c r="K126" s="12"/>
      <c r="L126" s="9">
        <f t="shared" si="19"/>
        <v>0</v>
      </c>
      <c r="M126" s="11"/>
      <c r="N126" s="5"/>
      <c r="O126" s="12"/>
      <c r="P126" s="9">
        <f t="shared" si="20"/>
        <v>0</v>
      </c>
      <c r="Q126" s="11"/>
      <c r="R126" s="5"/>
      <c r="S126" s="12"/>
      <c r="T126" s="9">
        <f t="shared" si="21"/>
        <v>0</v>
      </c>
      <c r="U126" s="11"/>
      <c r="V126" s="5"/>
      <c r="W126" s="12"/>
      <c r="X126" s="9">
        <f t="shared" si="22"/>
        <v>0</v>
      </c>
      <c r="Y126" s="9" t="e">
        <f>(#REF!+#REF!+#REF!)</f>
        <v>#REF!</v>
      </c>
      <c r="Z126" s="9">
        <f t="shared" si="23"/>
        <v>0</v>
      </c>
    </row>
    <row r="127" spans="1:26" x14ac:dyDescent="0.3">
      <c r="A127" s="5"/>
      <c r="B127" s="5"/>
      <c r="C127" s="5" t="e">
        <f>VLOOKUP(Table2689[[#This Row],[Redni broj natjecatelja]],'Popis sudionika'!$A$4:$C$300,2,TRUE)</f>
        <v>#N/A</v>
      </c>
      <c r="D127" s="5" t="e">
        <f>VLOOKUP(Table2689[[#This Row],[Redni broj natjecatelja]],'Popis sudionika'!$A$4:$C$300,3,TRUE)</f>
        <v>#N/A</v>
      </c>
      <c r="E127" s="11"/>
      <c r="F127" s="5"/>
      <c r="G127" s="12"/>
      <c r="H127" s="9">
        <f t="shared" si="18"/>
        <v>0</v>
      </c>
      <c r="I127" s="11"/>
      <c r="J127" s="5"/>
      <c r="K127" s="12"/>
      <c r="L127" s="9">
        <f t="shared" si="19"/>
        <v>0</v>
      </c>
      <c r="M127" s="11"/>
      <c r="N127" s="5"/>
      <c r="O127" s="12"/>
      <c r="P127" s="9">
        <f t="shared" si="20"/>
        <v>0</v>
      </c>
      <c r="Q127" s="11"/>
      <c r="R127" s="5"/>
      <c r="S127" s="12"/>
      <c r="T127" s="9">
        <f t="shared" si="21"/>
        <v>0</v>
      </c>
      <c r="U127" s="11"/>
      <c r="V127" s="5"/>
      <c r="W127" s="12"/>
      <c r="X127" s="9">
        <f t="shared" si="22"/>
        <v>0</v>
      </c>
      <c r="Y127" s="9" t="e">
        <f>(#REF!+#REF!+#REF!)</f>
        <v>#REF!</v>
      </c>
      <c r="Z127" s="9">
        <f t="shared" si="23"/>
        <v>0</v>
      </c>
    </row>
    <row r="128" spans="1:26" x14ac:dyDescent="0.3">
      <c r="A128" s="5"/>
      <c r="B128" s="5"/>
      <c r="C128" s="5" t="e">
        <f>VLOOKUP(Table2689[[#This Row],[Redni broj natjecatelja]],'Popis sudionika'!$A$4:$C$300,2,TRUE)</f>
        <v>#N/A</v>
      </c>
      <c r="D128" s="5" t="e">
        <f>VLOOKUP(Table2689[[#This Row],[Redni broj natjecatelja]],'Popis sudionika'!$A$4:$C$300,3,TRUE)</f>
        <v>#N/A</v>
      </c>
      <c r="E128" s="11"/>
      <c r="F128" s="5"/>
      <c r="G128" s="12"/>
      <c r="H128" s="9">
        <f t="shared" si="18"/>
        <v>0</v>
      </c>
      <c r="I128" s="11"/>
      <c r="J128" s="5"/>
      <c r="K128" s="12"/>
      <c r="L128" s="9">
        <f t="shared" si="19"/>
        <v>0</v>
      </c>
      <c r="M128" s="11"/>
      <c r="N128" s="5"/>
      <c r="O128" s="12"/>
      <c r="P128" s="9">
        <f t="shared" si="20"/>
        <v>0</v>
      </c>
      <c r="Q128" s="11"/>
      <c r="R128" s="5"/>
      <c r="S128" s="12"/>
      <c r="T128" s="9">
        <f t="shared" si="21"/>
        <v>0</v>
      </c>
      <c r="U128" s="11"/>
      <c r="V128" s="5"/>
      <c r="W128" s="12"/>
      <c r="X128" s="9">
        <f t="shared" si="22"/>
        <v>0</v>
      </c>
      <c r="Y128" s="9" t="e">
        <f>(#REF!+#REF!+#REF!)</f>
        <v>#REF!</v>
      </c>
      <c r="Z128" s="9">
        <f t="shared" si="23"/>
        <v>0</v>
      </c>
    </row>
    <row r="129" spans="1:26" x14ac:dyDescent="0.3">
      <c r="A129" s="5"/>
      <c r="B129" s="5"/>
      <c r="C129" s="5" t="e">
        <f>VLOOKUP(Table2689[[#This Row],[Redni broj natjecatelja]],'Popis sudionika'!$A$4:$C$300,2,TRUE)</f>
        <v>#N/A</v>
      </c>
      <c r="D129" s="5" t="e">
        <f>VLOOKUP(Table2689[[#This Row],[Redni broj natjecatelja]],'Popis sudionika'!$A$4:$C$300,3,TRUE)</f>
        <v>#N/A</v>
      </c>
      <c r="E129" s="11"/>
      <c r="F129" s="5"/>
      <c r="G129" s="12"/>
      <c r="H129" s="9">
        <f t="shared" si="18"/>
        <v>0</v>
      </c>
      <c r="I129" s="11"/>
      <c r="J129" s="5"/>
      <c r="K129" s="12"/>
      <c r="L129" s="9">
        <f t="shared" si="19"/>
        <v>0</v>
      </c>
      <c r="M129" s="11"/>
      <c r="N129" s="5"/>
      <c r="O129" s="12"/>
      <c r="P129" s="9">
        <f t="shared" si="20"/>
        <v>0</v>
      </c>
      <c r="Q129" s="11"/>
      <c r="R129" s="5"/>
      <c r="S129" s="12"/>
      <c r="T129" s="9">
        <f t="shared" si="21"/>
        <v>0</v>
      </c>
      <c r="U129" s="11"/>
      <c r="V129" s="5"/>
      <c r="W129" s="12"/>
      <c r="X129" s="9">
        <f t="shared" si="22"/>
        <v>0</v>
      </c>
      <c r="Y129" s="9" t="e">
        <f>(#REF!+#REF!+#REF!)</f>
        <v>#REF!</v>
      </c>
      <c r="Z129" s="9">
        <f t="shared" si="23"/>
        <v>0</v>
      </c>
    </row>
    <row r="130" spans="1:26" x14ac:dyDescent="0.3">
      <c r="A130" s="5"/>
      <c r="B130" s="5"/>
      <c r="C130" s="5" t="e">
        <f>VLOOKUP(Table2689[[#This Row],[Redni broj natjecatelja]],'Popis sudionika'!$A$4:$C$300,2,TRUE)</f>
        <v>#N/A</v>
      </c>
      <c r="D130" s="5" t="e">
        <f>VLOOKUP(Table2689[[#This Row],[Redni broj natjecatelja]],'Popis sudionika'!$A$4:$C$300,3,TRUE)</f>
        <v>#N/A</v>
      </c>
      <c r="E130" s="11"/>
      <c r="F130" s="5"/>
      <c r="G130" s="12"/>
      <c r="H130" s="9">
        <f t="shared" si="18"/>
        <v>0</v>
      </c>
      <c r="I130" s="11"/>
      <c r="J130" s="5"/>
      <c r="K130" s="12"/>
      <c r="L130" s="9">
        <f t="shared" si="19"/>
        <v>0</v>
      </c>
      <c r="M130" s="11"/>
      <c r="N130" s="5"/>
      <c r="O130" s="12"/>
      <c r="P130" s="9">
        <f t="shared" si="20"/>
        <v>0</v>
      </c>
      <c r="Q130" s="11"/>
      <c r="R130" s="5"/>
      <c r="S130" s="12"/>
      <c r="T130" s="9">
        <f t="shared" si="21"/>
        <v>0</v>
      </c>
      <c r="U130" s="11"/>
      <c r="V130" s="5"/>
      <c r="W130" s="12"/>
      <c r="X130" s="9">
        <f t="shared" si="22"/>
        <v>0</v>
      </c>
      <c r="Y130" s="9" t="e">
        <f>(#REF!+#REF!+#REF!)</f>
        <v>#REF!</v>
      </c>
      <c r="Z130" s="9">
        <f t="shared" si="23"/>
        <v>0</v>
      </c>
    </row>
    <row r="131" spans="1:26" x14ac:dyDescent="0.3">
      <c r="A131" s="5"/>
      <c r="B131" s="5"/>
      <c r="C131" s="5" t="e">
        <f>VLOOKUP(Table2689[[#This Row],[Redni broj natjecatelja]],'Popis sudionika'!$A$4:$C$300,2,TRUE)</f>
        <v>#N/A</v>
      </c>
      <c r="D131" s="5" t="e">
        <f>VLOOKUP(Table2689[[#This Row],[Redni broj natjecatelja]],'Popis sudionika'!$A$4:$C$300,3,TRUE)</f>
        <v>#N/A</v>
      </c>
      <c r="E131" s="11"/>
      <c r="F131" s="5"/>
      <c r="G131" s="12"/>
      <c r="H131" s="9">
        <f t="shared" si="18"/>
        <v>0</v>
      </c>
      <c r="I131" s="11"/>
      <c r="J131" s="5"/>
      <c r="K131" s="12"/>
      <c r="L131" s="9">
        <f t="shared" si="19"/>
        <v>0</v>
      </c>
      <c r="M131" s="11"/>
      <c r="N131" s="5"/>
      <c r="O131" s="12"/>
      <c r="P131" s="9">
        <f t="shared" si="20"/>
        <v>0</v>
      </c>
      <c r="Q131" s="11"/>
      <c r="R131" s="5"/>
      <c r="S131" s="12"/>
      <c r="T131" s="9">
        <f t="shared" si="21"/>
        <v>0</v>
      </c>
      <c r="U131" s="11"/>
      <c r="V131" s="5"/>
      <c r="W131" s="12"/>
      <c r="X131" s="9">
        <f t="shared" si="22"/>
        <v>0</v>
      </c>
      <c r="Y131" s="9" t="e">
        <f>(#REF!+#REF!+#REF!)</f>
        <v>#REF!</v>
      </c>
      <c r="Z131" s="9">
        <f t="shared" si="23"/>
        <v>0</v>
      </c>
    </row>
    <row r="132" spans="1:26" x14ac:dyDescent="0.3">
      <c r="A132" s="5"/>
      <c r="B132" s="5"/>
      <c r="C132" s="5" t="e">
        <f>VLOOKUP(Table2689[[#This Row],[Redni broj natjecatelja]],'Popis sudionika'!$A$4:$C$300,2,TRUE)</f>
        <v>#N/A</v>
      </c>
      <c r="D132" s="5" t="e">
        <f>VLOOKUP(Table2689[[#This Row],[Redni broj natjecatelja]],'Popis sudionika'!$A$4:$C$300,3,TRUE)</f>
        <v>#N/A</v>
      </c>
      <c r="E132" s="11"/>
      <c r="F132" s="5"/>
      <c r="G132" s="12"/>
      <c r="H132" s="9">
        <f t="shared" ref="H132:H163" si="24">(E132+F132+G132)</f>
        <v>0</v>
      </c>
      <c r="I132" s="11"/>
      <c r="J132" s="5"/>
      <c r="K132" s="12"/>
      <c r="L132" s="9">
        <f t="shared" ref="L132:L163" si="25">(I132+J132+K132)</f>
        <v>0</v>
      </c>
      <c r="M132" s="11"/>
      <c r="N132" s="5"/>
      <c r="O132" s="12"/>
      <c r="P132" s="9">
        <f t="shared" ref="P132:P163" si="26">(M132+N132+O132)</f>
        <v>0</v>
      </c>
      <c r="Q132" s="11"/>
      <c r="R132" s="5"/>
      <c r="S132" s="12"/>
      <c r="T132" s="9">
        <f t="shared" ref="T132:T163" si="27">(Q132+R132+S132)</f>
        <v>0</v>
      </c>
      <c r="U132" s="11"/>
      <c r="V132" s="5"/>
      <c r="W132" s="12"/>
      <c r="X132" s="9">
        <f t="shared" ref="X132:X163" si="28">(U132+V132+W132)</f>
        <v>0</v>
      </c>
      <c r="Y132" s="9" t="e">
        <f>(#REF!+#REF!+#REF!)</f>
        <v>#REF!</v>
      </c>
      <c r="Z132" s="9">
        <f t="shared" ref="Z132:Z163" si="29">(H132+L132+P132+T132+X132)/5</f>
        <v>0</v>
      </c>
    </row>
    <row r="133" spans="1:26" x14ac:dyDescent="0.3">
      <c r="A133" s="5"/>
      <c r="B133" s="5"/>
      <c r="C133" s="5" t="e">
        <f>VLOOKUP(Table2689[[#This Row],[Redni broj natjecatelja]],'Popis sudionika'!$A$4:$C$300,2,TRUE)</f>
        <v>#N/A</v>
      </c>
      <c r="D133" s="5" t="e">
        <f>VLOOKUP(Table2689[[#This Row],[Redni broj natjecatelja]],'Popis sudionika'!$A$4:$C$300,3,TRUE)</f>
        <v>#N/A</v>
      </c>
      <c r="E133" s="11"/>
      <c r="F133" s="5"/>
      <c r="G133" s="12"/>
      <c r="H133" s="9">
        <f t="shared" si="24"/>
        <v>0</v>
      </c>
      <c r="I133" s="11"/>
      <c r="J133" s="5"/>
      <c r="K133" s="12"/>
      <c r="L133" s="9">
        <f t="shared" si="25"/>
        <v>0</v>
      </c>
      <c r="M133" s="11"/>
      <c r="N133" s="5"/>
      <c r="O133" s="12"/>
      <c r="P133" s="9">
        <f t="shared" si="26"/>
        <v>0</v>
      </c>
      <c r="Q133" s="11"/>
      <c r="R133" s="5"/>
      <c r="S133" s="12"/>
      <c r="T133" s="9">
        <f t="shared" si="27"/>
        <v>0</v>
      </c>
      <c r="U133" s="11"/>
      <c r="V133" s="5"/>
      <c r="W133" s="12"/>
      <c r="X133" s="9">
        <f t="shared" si="28"/>
        <v>0</v>
      </c>
      <c r="Y133" s="9" t="e">
        <f>(#REF!+#REF!+#REF!)</f>
        <v>#REF!</v>
      </c>
      <c r="Z133" s="9">
        <f t="shared" si="29"/>
        <v>0</v>
      </c>
    </row>
    <row r="134" spans="1:26" x14ac:dyDescent="0.3">
      <c r="A134" s="5"/>
      <c r="B134" s="5"/>
      <c r="C134" s="5" t="e">
        <f>VLOOKUP(Table2689[[#This Row],[Redni broj natjecatelja]],'Popis sudionika'!$A$4:$C$300,2,TRUE)</f>
        <v>#N/A</v>
      </c>
      <c r="D134" s="5" t="e">
        <f>VLOOKUP(Table2689[[#This Row],[Redni broj natjecatelja]],'Popis sudionika'!$A$4:$C$300,3,TRUE)</f>
        <v>#N/A</v>
      </c>
      <c r="E134" s="11"/>
      <c r="F134" s="5"/>
      <c r="G134" s="12"/>
      <c r="H134" s="9">
        <f t="shared" si="24"/>
        <v>0</v>
      </c>
      <c r="I134" s="11"/>
      <c r="J134" s="5"/>
      <c r="K134" s="12"/>
      <c r="L134" s="9">
        <f t="shared" si="25"/>
        <v>0</v>
      </c>
      <c r="M134" s="11"/>
      <c r="N134" s="5"/>
      <c r="O134" s="12"/>
      <c r="P134" s="9">
        <f t="shared" si="26"/>
        <v>0</v>
      </c>
      <c r="Q134" s="11"/>
      <c r="R134" s="5"/>
      <c r="S134" s="12"/>
      <c r="T134" s="9">
        <f t="shared" si="27"/>
        <v>0</v>
      </c>
      <c r="U134" s="11"/>
      <c r="V134" s="5"/>
      <c r="W134" s="12"/>
      <c r="X134" s="9">
        <f t="shared" si="28"/>
        <v>0</v>
      </c>
      <c r="Y134" s="9" t="e">
        <f>(#REF!+#REF!+#REF!)</f>
        <v>#REF!</v>
      </c>
      <c r="Z134" s="9">
        <f t="shared" si="29"/>
        <v>0</v>
      </c>
    </row>
    <row r="135" spans="1:26" x14ac:dyDescent="0.3">
      <c r="A135" s="5"/>
      <c r="B135" s="5"/>
      <c r="C135" s="5" t="e">
        <f>VLOOKUP(Table2689[[#This Row],[Redni broj natjecatelja]],'Popis sudionika'!$A$4:$C$300,2,TRUE)</f>
        <v>#N/A</v>
      </c>
      <c r="D135" s="5" t="e">
        <f>VLOOKUP(Table2689[[#This Row],[Redni broj natjecatelja]],'Popis sudionika'!$A$4:$C$300,3,TRUE)</f>
        <v>#N/A</v>
      </c>
      <c r="E135" s="11"/>
      <c r="F135" s="5"/>
      <c r="G135" s="12"/>
      <c r="H135" s="9">
        <f t="shared" si="24"/>
        <v>0</v>
      </c>
      <c r="I135" s="11"/>
      <c r="J135" s="5"/>
      <c r="K135" s="12"/>
      <c r="L135" s="9">
        <f t="shared" si="25"/>
        <v>0</v>
      </c>
      <c r="M135" s="11"/>
      <c r="N135" s="5"/>
      <c r="O135" s="12"/>
      <c r="P135" s="9">
        <f t="shared" si="26"/>
        <v>0</v>
      </c>
      <c r="Q135" s="11"/>
      <c r="R135" s="5"/>
      <c r="S135" s="12"/>
      <c r="T135" s="9">
        <f t="shared" si="27"/>
        <v>0</v>
      </c>
      <c r="U135" s="11"/>
      <c r="V135" s="5"/>
      <c r="W135" s="12"/>
      <c r="X135" s="9">
        <f t="shared" si="28"/>
        <v>0</v>
      </c>
      <c r="Y135" s="9" t="e">
        <f>(#REF!+#REF!+#REF!)</f>
        <v>#REF!</v>
      </c>
      <c r="Z135" s="9">
        <f t="shared" si="29"/>
        <v>0</v>
      </c>
    </row>
    <row r="136" spans="1:26" x14ac:dyDescent="0.3">
      <c r="A136" s="5"/>
      <c r="B136" s="5"/>
      <c r="C136" s="5" t="e">
        <f>VLOOKUP(Table2689[[#This Row],[Redni broj natjecatelja]],'Popis sudionika'!$A$4:$C$300,2,TRUE)</f>
        <v>#N/A</v>
      </c>
      <c r="D136" s="5" t="e">
        <f>VLOOKUP(Table2689[[#This Row],[Redni broj natjecatelja]],'Popis sudionika'!$A$4:$C$300,3,TRUE)</f>
        <v>#N/A</v>
      </c>
      <c r="E136" s="11"/>
      <c r="F136" s="5"/>
      <c r="G136" s="12"/>
      <c r="H136" s="9">
        <f t="shared" si="24"/>
        <v>0</v>
      </c>
      <c r="I136" s="11"/>
      <c r="J136" s="5"/>
      <c r="K136" s="12"/>
      <c r="L136" s="9">
        <f t="shared" si="25"/>
        <v>0</v>
      </c>
      <c r="M136" s="11"/>
      <c r="N136" s="5"/>
      <c r="O136" s="12"/>
      <c r="P136" s="9">
        <f t="shared" si="26"/>
        <v>0</v>
      </c>
      <c r="Q136" s="11"/>
      <c r="R136" s="5"/>
      <c r="S136" s="12"/>
      <c r="T136" s="9">
        <f t="shared" si="27"/>
        <v>0</v>
      </c>
      <c r="U136" s="11"/>
      <c r="V136" s="5"/>
      <c r="W136" s="12"/>
      <c r="X136" s="9">
        <f t="shared" si="28"/>
        <v>0</v>
      </c>
      <c r="Y136" s="9" t="e">
        <f>(#REF!+#REF!+#REF!)</f>
        <v>#REF!</v>
      </c>
      <c r="Z136" s="9">
        <f t="shared" si="29"/>
        <v>0</v>
      </c>
    </row>
    <row r="137" spans="1:26" x14ac:dyDescent="0.3">
      <c r="A137" s="5"/>
      <c r="B137" s="5"/>
      <c r="C137" s="5" t="e">
        <f>VLOOKUP(Table2689[[#This Row],[Redni broj natjecatelja]],'Popis sudionika'!$A$4:$C$300,2,TRUE)</f>
        <v>#N/A</v>
      </c>
      <c r="D137" s="5" t="e">
        <f>VLOOKUP(Table2689[[#This Row],[Redni broj natjecatelja]],'Popis sudionika'!$A$4:$C$300,3,TRUE)</f>
        <v>#N/A</v>
      </c>
      <c r="E137" s="11"/>
      <c r="F137" s="5"/>
      <c r="G137" s="12"/>
      <c r="H137" s="9">
        <f t="shared" si="24"/>
        <v>0</v>
      </c>
      <c r="I137" s="11"/>
      <c r="J137" s="5"/>
      <c r="K137" s="12"/>
      <c r="L137" s="9">
        <f t="shared" si="25"/>
        <v>0</v>
      </c>
      <c r="M137" s="11"/>
      <c r="N137" s="5"/>
      <c r="O137" s="12"/>
      <c r="P137" s="9">
        <f t="shared" si="26"/>
        <v>0</v>
      </c>
      <c r="Q137" s="11"/>
      <c r="R137" s="5"/>
      <c r="S137" s="12"/>
      <c r="T137" s="9">
        <f t="shared" si="27"/>
        <v>0</v>
      </c>
      <c r="U137" s="11"/>
      <c r="V137" s="5"/>
      <c r="W137" s="12"/>
      <c r="X137" s="9">
        <f t="shared" si="28"/>
        <v>0</v>
      </c>
      <c r="Y137" s="9" t="e">
        <f>(#REF!+#REF!+#REF!)</f>
        <v>#REF!</v>
      </c>
      <c r="Z137" s="9">
        <f t="shared" si="29"/>
        <v>0</v>
      </c>
    </row>
    <row r="138" spans="1:26" x14ac:dyDescent="0.3">
      <c r="A138" s="5"/>
      <c r="B138" s="5"/>
      <c r="C138" s="5" t="e">
        <f>VLOOKUP(Table2689[[#This Row],[Redni broj natjecatelja]],'Popis sudionika'!$A$4:$C$300,2,TRUE)</f>
        <v>#N/A</v>
      </c>
      <c r="D138" s="5" t="e">
        <f>VLOOKUP(Table2689[[#This Row],[Redni broj natjecatelja]],'Popis sudionika'!$A$4:$C$300,3,TRUE)</f>
        <v>#N/A</v>
      </c>
      <c r="E138" s="11"/>
      <c r="F138" s="5"/>
      <c r="G138" s="12"/>
      <c r="H138" s="9">
        <f t="shared" si="24"/>
        <v>0</v>
      </c>
      <c r="I138" s="11"/>
      <c r="J138" s="5"/>
      <c r="K138" s="12"/>
      <c r="L138" s="9">
        <f t="shared" si="25"/>
        <v>0</v>
      </c>
      <c r="M138" s="11"/>
      <c r="N138" s="5"/>
      <c r="O138" s="12"/>
      <c r="P138" s="9">
        <f t="shared" si="26"/>
        <v>0</v>
      </c>
      <c r="Q138" s="11"/>
      <c r="R138" s="5"/>
      <c r="S138" s="12"/>
      <c r="T138" s="9">
        <f t="shared" si="27"/>
        <v>0</v>
      </c>
      <c r="U138" s="11"/>
      <c r="V138" s="5"/>
      <c r="W138" s="12"/>
      <c r="X138" s="9">
        <f t="shared" si="28"/>
        <v>0</v>
      </c>
      <c r="Y138" s="9" t="e">
        <f>(#REF!+#REF!+#REF!)</f>
        <v>#REF!</v>
      </c>
      <c r="Z138" s="9">
        <f t="shared" si="29"/>
        <v>0</v>
      </c>
    </row>
    <row r="139" spans="1:26" x14ac:dyDescent="0.3">
      <c r="A139" s="5"/>
      <c r="B139" s="5"/>
      <c r="C139" s="5" t="e">
        <f>VLOOKUP(Table2689[[#This Row],[Redni broj natjecatelja]],'Popis sudionika'!$A$4:$C$300,2,TRUE)</f>
        <v>#N/A</v>
      </c>
      <c r="D139" s="5" t="e">
        <f>VLOOKUP(Table2689[[#This Row],[Redni broj natjecatelja]],'Popis sudionika'!$A$4:$C$300,3,TRUE)</f>
        <v>#N/A</v>
      </c>
      <c r="E139" s="11"/>
      <c r="F139" s="5"/>
      <c r="G139" s="12"/>
      <c r="H139" s="9">
        <f t="shared" si="24"/>
        <v>0</v>
      </c>
      <c r="I139" s="11"/>
      <c r="J139" s="5"/>
      <c r="K139" s="12"/>
      <c r="L139" s="9">
        <f t="shared" si="25"/>
        <v>0</v>
      </c>
      <c r="M139" s="11"/>
      <c r="N139" s="5"/>
      <c r="O139" s="12"/>
      <c r="P139" s="9">
        <f t="shared" si="26"/>
        <v>0</v>
      </c>
      <c r="Q139" s="11"/>
      <c r="R139" s="5"/>
      <c r="S139" s="12"/>
      <c r="T139" s="9">
        <f t="shared" si="27"/>
        <v>0</v>
      </c>
      <c r="U139" s="11"/>
      <c r="V139" s="5"/>
      <c r="W139" s="12"/>
      <c r="X139" s="9">
        <f t="shared" si="28"/>
        <v>0</v>
      </c>
      <c r="Y139" s="9" t="e">
        <f>(#REF!+#REF!+#REF!)</f>
        <v>#REF!</v>
      </c>
      <c r="Z139" s="9">
        <f t="shared" si="29"/>
        <v>0</v>
      </c>
    </row>
    <row r="140" spans="1:26" x14ac:dyDescent="0.3">
      <c r="A140" s="5"/>
      <c r="B140" s="5"/>
      <c r="C140" s="5" t="e">
        <f>VLOOKUP(Table2689[[#This Row],[Redni broj natjecatelja]],'Popis sudionika'!$A$4:$C$300,2,TRUE)</f>
        <v>#N/A</v>
      </c>
      <c r="D140" s="5" t="e">
        <f>VLOOKUP(Table2689[[#This Row],[Redni broj natjecatelja]],'Popis sudionika'!$A$4:$C$300,3,TRUE)</f>
        <v>#N/A</v>
      </c>
      <c r="E140" s="11"/>
      <c r="F140" s="5"/>
      <c r="G140" s="12"/>
      <c r="H140" s="9">
        <f t="shared" si="24"/>
        <v>0</v>
      </c>
      <c r="I140" s="11"/>
      <c r="J140" s="5"/>
      <c r="K140" s="12"/>
      <c r="L140" s="9">
        <f t="shared" si="25"/>
        <v>0</v>
      </c>
      <c r="M140" s="11"/>
      <c r="N140" s="5"/>
      <c r="O140" s="12"/>
      <c r="P140" s="9">
        <f t="shared" si="26"/>
        <v>0</v>
      </c>
      <c r="Q140" s="11"/>
      <c r="R140" s="5"/>
      <c r="S140" s="12"/>
      <c r="T140" s="9">
        <f t="shared" si="27"/>
        <v>0</v>
      </c>
      <c r="U140" s="11"/>
      <c r="V140" s="5"/>
      <c r="W140" s="12"/>
      <c r="X140" s="9">
        <f t="shared" si="28"/>
        <v>0</v>
      </c>
      <c r="Y140" s="9" t="e">
        <f>(#REF!+#REF!+#REF!)</f>
        <v>#REF!</v>
      </c>
      <c r="Z140" s="9">
        <f t="shared" si="29"/>
        <v>0</v>
      </c>
    </row>
    <row r="141" spans="1:26" x14ac:dyDescent="0.3">
      <c r="A141" s="5"/>
      <c r="B141" s="5"/>
      <c r="C141" s="5" t="e">
        <f>VLOOKUP(Table2689[[#This Row],[Redni broj natjecatelja]],'Popis sudionika'!$A$4:$C$300,2,TRUE)</f>
        <v>#N/A</v>
      </c>
      <c r="D141" s="5" t="e">
        <f>VLOOKUP(Table2689[[#This Row],[Redni broj natjecatelja]],'Popis sudionika'!$A$4:$C$300,3,TRUE)</f>
        <v>#N/A</v>
      </c>
      <c r="E141" s="11"/>
      <c r="F141" s="5"/>
      <c r="G141" s="12"/>
      <c r="H141" s="9">
        <f t="shared" si="24"/>
        <v>0</v>
      </c>
      <c r="I141" s="11"/>
      <c r="J141" s="5"/>
      <c r="K141" s="12"/>
      <c r="L141" s="9">
        <f t="shared" si="25"/>
        <v>0</v>
      </c>
      <c r="M141" s="11"/>
      <c r="N141" s="5"/>
      <c r="O141" s="12"/>
      <c r="P141" s="9">
        <f t="shared" si="26"/>
        <v>0</v>
      </c>
      <c r="Q141" s="11"/>
      <c r="R141" s="5"/>
      <c r="S141" s="12"/>
      <c r="T141" s="9">
        <f t="shared" si="27"/>
        <v>0</v>
      </c>
      <c r="U141" s="11"/>
      <c r="V141" s="5"/>
      <c r="W141" s="12"/>
      <c r="X141" s="9">
        <f t="shared" si="28"/>
        <v>0</v>
      </c>
      <c r="Y141" s="9" t="e">
        <f>(#REF!+#REF!+#REF!)</f>
        <v>#REF!</v>
      </c>
      <c r="Z141" s="9">
        <f t="shared" si="29"/>
        <v>0</v>
      </c>
    </row>
    <row r="142" spans="1:26" x14ac:dyDescent="0.3">
      <c r="A142" s="5"/>
      <c r="B142" s="5"/>
      <c r="C142" s="5" t="e">
        <f>VLOOKUP(Table2689[[#This Row],[Redni broj natjecatelja]],'Popis sudionika'!$A$4:$C$300,2,TRUE)</f>
        <v>#N/A</v>
      </c>
      <c r="D142" s="5" t="e">
        <f>VLOOKUP(Table2689[[#This Row],[Redni broj natjecatelja]],'Popis sudionika'!$A$4:$C$300,3,TRUE)</f>
        <v>#N/A</v>
      </c>
      <c r="E142" s="11"/>
      <c r="F142" s="5"/>
      <c r="G142" s="12"/>
      <c r="H142" s="9">
        <f t="shared" si="24"/>
        <v>0</v>
      </c>
      <c r="I142" s="11"/>
      <c r="J142" s="5"/>
      <c r="K142" s="12"/>
      <c r="L142" s="9">
        <f t="shared" si="25"/>
        <v>0</v>
      </c>
      <c r="M142" s="11"/>
      <c r="N142" s="5"/>
      <c r="O142" s="12"/>
      <c r="P142" s="9">
        <f t="shared" si="26"/>
        <v>0</v>
      </c>
      <c r="Q142" s="11"/>
      <c r="R142" s="5"/>
      <c r="S142" s="12"/>
      <c r="T142" s="9">
        <f t="shared" si="27"/>
        <v>0</v>
      </c>
      <c r="U142" s="11"/>
      <c r="V142" s="5"/>
      <c r="W142" s="12"/>
      <c r="X142" s="9">
        <f t="shared" si="28"/>
        <v>0</v>
      </c>
      <c r="Y142" s="9" t="e">
        <f>(#REF!+#REF!+#REF!)</f>
        <v>#REF!</v>
      </c>
      <c r="Z142" s="9">
        <f t="shared" si="29"/>
        <v>0</v>
      </c>
    </row>
    <row r="143" spans="1:26" x14ac:dyDescent="0.3">
      <c r="A143" s="5"/>
      <c r="B143" s="5"/>
      <c r="C143" s="5" t="e">
        <f>VLOOKUP(Table2689[[#This Row],[Redni broj natjecatelja]],'Popis sudionika'!$A$4:$C$300,2,TRUE)</f>
        <v>#N/A</v>
      </c>
      <c r="D143" s="5" t="e">
        <f>VLOOKUP(Table2689[[#This Row],[Redni broj natjecatelja]],'Popis sudionika'!$A$4:$C$300,3,TRUE)</f>
        <v>#N/A</v>
      </c>
      <c r="E143" s="11"/>
      <c r="F143" s="5"/>
      <c r="G143" s="12"/>
      <c r="H143" s="9">
        <f t="shared" si="24"/>
        <v>0</v>
      </c>
      <c r="I143" s="11"/>
      <c r="J143" s="5"/>
      <c r="K143" s="12"/>
      <c r="L143" s="9">
        <f t="shared" si="25"/>
        <v>0</v>
      </c>
      <c r="M143" s="11"/>
      <c r="N143" s="5"/>
      <c r="O143" s="12"/>
      <c r="P143" s="9">
        <f t="shared" si="26"/>
        <v>0</v>
      </c>
      <c r="Q143" s="11"/>
      <c r="R143" s="5"/>
      <c r="S143" s="12"/>
      <c r="T143" s="9">
        <f t="shared" si="27"/>
        <v>0</v>
      </c>
      <c r="U143" s="11"/>
      <c r="V143" s="5"/>
      <c r="W143" s="12"/>
      <c r="X143" s="9">
        <f t="shared" si="28"/>
        <v>0</v>
      </c>
      <c r="Y143" s="9" t="e">
        <f>(#REF!+#REF!+#REF!)</f>
        <v>#REF!</v>
      </c>
      <c r="Z143" s="9">
        <f t="shared" si="29"/>
        <v>0</v>
      </c>
    </row>
    <row r="144" spans="1:26" x14ac:dyDescent="0.3">
      <c r="A144" s="5"/>
      <c r="B144" s="5"/>
      <c r="C144" s="5" t="e">
        <f>VLOOKUP(Table2689[[#This Row],[Redni broj natjecatelja]],'Popis sudionika'!$A$4:$C$300,2,TRUE)</f>
        <v>#N/A</v>
      </c>
      <c r="D144" s="5" t="e">
        <f>VLOOKUP(Table2689[[#This Row],[Redni broj natjecatelja]],'Popis sudionika'!$A$4:$C$300,3,TRUE)</f>
        <v>#N/A</v>
      </c>
      <c r="E144" s="11"/>
      <c r="F144" s="5"/>
      <c r="G144" s="12"/>
      <c r="H144" s="9">
        <f t="shared" si="24"/>
        <v>0</v>
      </c>
      <c r="I144" s="11"/>
      <c r="J144" s="5"/>
      <c r="K144" s="12"/>
      <c r="L144" s="9">
        <f t="shared" si="25"/>
        <v>0</v>
      </c>
      <c r="M144" s="11"/>
      <c r="N144" s="5"/>
      <c r="O144" s="12"/>
      <c r="P144" s="9">
        <f t="shared" si="26"/>
        <v>0</v>
      </c>
      <c r="Q144" s="11"/>
      <c r="R144" s="5"/>
      <c r="S144" s="12"/>
      <c r="T144" s="9">
        <f t="shared" si="27"/>
        <v>0</v>
      </c>
      <c r="U144" s="11"/>
      <c r="V144" s="5"/>
      <c r="W144" s="12"/>
      <c r="X144" s="9">
        <f t="shared" si="28"/>
        <v>0</v>
      </c>
      <c r="Y144" s="9" t="e">
        <f>(#REF!+#REF!+#REF!)</f>
        <v>#REF!</v>
      </c>
      <c r="Z144" s="9">
        <f t="shared" si="29"/>
        <v>0</v>
      </c>
    </row>
    <row r="145" spans="1:26" x14ac:dyDescent="0.3">
      <c r="A145" s="5"/>
      <c r="B145" s="5"/>
      <c r="C145" s="5" t="e">
        <f>VLOOKUP(Table2689[[#This Row],[Redni broj natjecatelja]],'Popis sudionika'!$A$4:$C$300,2,TRUE)</f>
        <v>#N/A</v>
      </c>
      <c r="D145" s="5" t="e">
        <f>VLOOKUP(Table2689[[#This Row],[Redni broj natjecatelja]],'Popis sudionika'!$A$4:$C$300,3,TRUE)</f>
        <v>#N/A</v>
      </c>
      <c r="E145" s="11"/>
      <c r="F145" s="5"/>
      <c r="G145" s="12"/>
      <c r="H145" s="9">
        <f t="shared" si="24"/>
        <v>0</v>
      </c>
      <c r="I145" s="11"/>
      <c r="J145" s="5"/>
      <c r="K145" s="12"/>
      <c r="L145" s="9">
        <f t="shared" si="25"/>
        <v>0</v>
      </c>
      <c r="M145" s="11"/>
      <c r="N145" s="5"/>
      <c r="O145" s="12"/>
      <c r="P145" s="9">
        <f t="shared" si="26"/>
        <v>0</v>
      </c>
      <c r="Q145" s="11"/>
      <c r="R145" s="5"/>
      <c r="S145" s="12"/>
      <c r="T145" s="9">
        <f t="shared" si="27"/>
        <v>0</v>
      </c>
      <c r="U145" s="11"/>
      <c r="V145" s="5"/>
      <c r="W145" s="12"/>
      <c r="X145" s="9">
        <f t="shared" si="28"/>
        <v>0</v>
      </c>
      <c r="Y145" s="9" t="e">
        <f>(#REF!+#REF!+#REF!)</f>
        <v>#REF!</v>
      </c>
      <c r="Z145" s="9">
        <f t="shared" si="29"/>
        <v>0</v>
      </c>
    </row>
    <row r="146" spans="1:26" x14ac:dyDescent="0.3">
      <c r="A146" s="5"/>
      <c r="B146" s="5"/>
      <c r="C146" s="5" t="e">
        <f>VLOOKUP(Table2689[[#This Row],[Redni broj natjecatelja]],'Popis sudionika'!$A$4:$C$300,2,TRUE)</f>
        <v>#N/A</v>
      </c>
      <c r="D146" s="5" t="e">
        <f>VLOOKUP(Table2689[[#This Row],[Redni broj natjecatelja]],'Popis sudionika'!$A$4:$C$300,3,TRUE)</f>
        <v>#N/A</v>
      </c>
      <c r="E146" s="11"/>
      <c r="F146" s="5"/>
      <c r="G146" s="12"/>
      <c r="H146" s="9">
        <f t="shared" si="24"/>
        <v>0</v>
      </c>
      <c r="I146" s="11"/>
      <c r="J146" s="5"/>
      <c r="K146" s="12"/>
      <c r="L146" s="9">
        <f t="shared" si="25"/>
        <v>0</v>
      </c>
      <c r="M146" s="11"/>
      <c r="N146" s="5"/>
      <c r="O146" s="12"/>
      <c r="P146" s="9">
        <f t="shared" si="26"/>
        <v>0</v>
      </c>
      <c r="Q146" s="11"/>
      <c r="R146" s="5"/>
      <c r="S146" s="12"/>
      <c r="T146" s="9">
        <f t="shared" si="27"/>
        <v>0</v>
      </c>
      <c r="U146" s="11"/>
      <c r="V146" s="5"/>
      <c r="W146" s="12"/>
      <c r="X146" s="9">
        <f t="shared" si="28"/>
        <v>0</v>
      </c>
      <c r="Y146" s="9" t="e">
        <f>(#REF!+#REF!+#REF!)</f>
        <v>#REF!</v>
      </c>
      <c r="Z146" s="9">
        <f t="shared" si="29"/>
        <v>0</v>
      </c>
    </row>
    <row r="147" spans="1:26" x14ac:dyDescent="0.3">
      <c r="A147" s="5"/>
      <c r="B147" s="5"/>
      <c r="C147" s="5" t="e">
        <f>VLOOKUP(Table2689[[#This Row],[Redni broj natjecatelja]],'Popis sudionika'!$A$4:$C$300,2,TRUE)</f>
        <v>#N/A</v>
      </c>
      <c r="D147" s="5" t="e">
        <f>VLOOKUP(Table2689[[#This Row],[Redni broj natjecatelja]],'Popis sudionika'!$A$4:$C$300,3,TRUE)</f>
        <v>#N/A</v>
      </c>
      <c r="E147" s="11"/>
      <c r="F147" s="5"/>
      <c r="G147" s="12"/>
      <c r="H147" s="9">
        <f t="shared" si="24"/>
        <v>0</v>
      </c>
      <c r="I147" s="11"/>
      <c r="J147" s="5"/>
      <c r="K147" s="12"/>
      <c r="L147" s="9">
        <f t="shared" si="25"/>
        <v>0</v>
      </c>
      <c r="M147" s="11"/>
      <c r="N147" s="5"/>
      <c r="O147" s="12"/>
      <c r="P147" s="9">
        <f t="shared" si="26"/>
        <v>0</v>
      </c>
      <c r="Q147" s="11"/>
      <c r="R147" s="5"/>
      <c r="S147" s="12"/>
      <c r="T147" s="9">
        <f t="shared" si="27"/>
        <v>0</v>
      </c>
      <c r="U147" s="11"/>
      <c r="V147" s="5"/>
      <c r="W147" s="12"/>
      <c r="X147" s="9">
        <f t="shared" si="28"/>
        <v>0</v>
      </c>
      <c r="Y147" s="9" t="e">
        <f>(#REF!+#REF!+#REF!)</f>
        <v>#REF!</v>
      </c>
      <c r="Z147" s="9">
        <f t="shared" si="29"/>
        <v>0</v>
      </c>
    </row>
    <row r="148" spans="1:26" x14ac:dyDescent="0.3">
      <c r="A148" s="5"/>
      <c r="B148" s="5"/>
      <c r="C148" s="5" t="e">
        <f>VLOOKUP(Table2689[[#This Row],[Redni broj natjecatelja]],'Popis sudionika'!$A$4:$C$300,2,TRUE)</f>
        <v>#N/A</v>
      </c>
      <c r="D148" s="5" t="e">
        <f>VLOOKUP(Table2689[[#This Row],[Redni broj natjecatelja]],'Popis sudionika'!$A$4:$C$300,3,TRUE)</f>
        <v>#N/A</v>
      </c>
      <c r="E148" s="11"/>
      <c r="F148" s="5"/>
      <c r="G148" s="12"/>
      <c r="H148" s="9">
        <f t="shared" si="24"/>
        <v>0</v>
      </c>
      <c r="I148" s="11"/>
      <c r="J148" s="5"/>
      <c r="K148" s="12"/>
      <c r="L148" s="9">
        <f t="shared" si="25"/>
        <v>0</v>
      </c>
      <c r="M148" s="11"/>
      <c r="N148" s="5"/>
      <c r="O148" s="12"/>
      <c r="P148" s="9">
        <f t="shared" si="26"/>
        <v>0</v>
      </c>
      <c r="Q148" s="11"/>
      <c r="R148" s="5"/>
      <c r="S148" s="12"/>
      <c r="T148" s="9">
        <f t="shared" si="27"/>
        <v>0</v>
      </c>
      <c r="U148" s="11"/>
      <c r="V148" s="5"/>
      <c r="W148" s="12"/>
      <c r="X148" s="9">
        <f t="shared" si="28"/>
        <v>0</v>
      </c>
      <c r="Y148" s="9" t="e">
        <f>(#REF!+#REF!+#REF!)</f>
        <v>#REF!</v>
      </c>
      <c r="Z148" s="9">
        <f t="shared" si="29"/>
        <v>0</v>
      </c>
    </row>
    <row r="149" spans="1:26" x14ac:dyDescent="0.3">
      <c r="A149" s="5"/>
      <c r="B149" s="5"/>
      <c r="C149" s="5" t="e">
        <f>VLOOKUP(Table2689[[#This Row],[Redni broj natjecatelja]],'Popis sudionika'!$A$4:$C$300,2,TRUE)</f>
        <v>#N/A</v>
      </c>
      <c r="D149" s="5" t="e">
        <f>VLOOKUP(Table2689[[#This Row],[Redni broj natjecatelja]],'Popis sudionika'!$A$4:$C$300,3,TRUE)</f>
        <v>#N/A</v>
      </c>
      <c r="E149" s="11"/>
      <c r="F149" s="5"/>
      <c r="G149" s="12"/>
      <c r="H149" s="9">
        <f t="shared" si="24"/>
        <v>0</v>
      </c>
      <c r="I149" s="11"/>
      <c r="J149" s="5"/>
      <c r="K149" s="12"/>
      <c r="L149" s="9">
        <f t="shared" si="25"/>
        <v>0</v>
      </c>
      <c r="M149" s="11"/>
      <c r="N149" s="5"/>
      <c r="O149" s="12"/>
      <c r="P149" s="9">
        <f t="shared" si="26"/>
        <v>0</v>
      </c>
      <c r="Q149" s="11"/>
      <c r="R149" s="5"/>
      <c r="S149" s="12"/>
      <c r="T149" s="9">
        <f t="shared" si="27"/>
        <v>0</v>
      </c>
      <c r="U149" s="11"/>
      <c r="V149" s="5"/>
      <c r="W149" s="12"/>
      <c r="X149" s="9">
        <f t="shared" si="28"/>
        <v>0</v>
      </c>
      <c r="Y149" s="9" t="e">
        <f>(#REF!+#REF!+#REF!)</f>
        <v>#REF!</v>
      </c>
      <c r="Z149" s="9">
        <f t="shared" si="29"/>
        <v>0</v>
      </c>
    </row>
    <row r="150" spans="1:26" x14ac:dyDescent="0.3">
      <c r="A150" s="5"/>
      <c r="B150" s="5"/>
      <c r="C150" s="5" t="e">
        <f>VLOOKUP(Table2689[[#This Row],[Redni broj natjecatelja]],'Popis sudionika'!$A$4:$C$300,2,TRUE)</f>
        <v>#N/A</v>
      </c>
      <c r="D150" s="5" t="e">
        <f>VLOOKUP(Table2689[[#This Row],[Redni broj natjecatelja]],'Popis sudionika'!$A$4:$C$300,3,TRUE)</f>
        <v>#N/A</v>
      </c>
      <c r="E150" s="11"/>
      <c r="F150" s="5"/>
      <c r="G150" s="12"/>
      <c r="H150" s="9">
        <f t="shared" si="24"/>
        <v>0</v>
      </c>
      <c r="I150" s="11"/>
      <c r="J150" s="5"/>
      <c r="K150" s="12"/>
      <c r="L150" s="9">
        <f t="shared" si="25"/>
        <v>0</v>
      </c>
      <c r="M150" s="11"/>
      <c r="N150" s="5"/>
      <c r="O150" s="12"/>
      <c r="P150" s="9">
        <f t="shared" si="26"/>
        <v>0</v>
      </c>
      <c r="Q150" s="11"/>
      <c r="R150" s="5"/>
      <c r="S150" s="12"/>
      <c r="T150" s="9">
        <f t="shared" si="27"/>
        <v>0</v>
      </c>
      <c r="U150" s="11"/>
      <c r="V150" s="5"/>
      <c r="W150" s="12"/>
      <c r="X150" s="9">
        <f t="shared" si="28"/>
        <v>0</v>
      </c>
      <c r="Y150" s="9" t="e">
        <f>(#REF!+#REF!+#REF!)</f>
        <v>#REF!</v>
      </c>
      <c r="Z150" s="9">
        <f t="shared" si="29"/>
        <v>0</v>
      </c>
    </row>
    <row r="151" spans="1:26" x14ac:dyDescent="0.3">
      <c r="A151" s="5"/>
      <c r="B151" s="5"/>
      <c r="C151" s="5" t="e">
        <f>VLOOKUP(Table2689[[#This Row],[Redni broj natjecatelja]],'Popis sudionika'!$A$4:$C$300,2,TRUE)</f>
        <v>#N/A</v>
      </c>
      <c r="D151" s="5" t="e">
        <f>VLOOKUP(Table2689[[#This Row],[Redni broj natjecatelja]],'Popis sudionika'!$A$4:$C$300,3,TRUE)</f>
        <v>#N/A</v>
      </c>
      <c r="E151" s="11"/>
      <c r="F151" s="5"/>
      <c r="G151" s="12"/>
      <c r="H151" s="9">
        <f t="shared" si="24"/>
        <v>0</v>
      </c>
      <c r="I151" s="11"/>
      <c r="J151" s="5"/>
      <c r="K151" s="12"/>
      <c r="L151" s="9">
        <f t="shared" si="25"/>
        <v>0</v>
      </c>
      <c r="M151" s="11"/>
      <c r="N151" s="5"/>
      <c r="O151" s="12"/>
      <c r="P151" s="9">
        <f t="shared" si="26"/>
        <v>0</v>
      </c>
      <c r="Q151" s="11"/>
      <c r="R151" s="5"/>
      <c r="S151" s="12"/>
      <c r="T151" s="9">
        <f t="shared" si="27"/>
        <v>0</v>
      </c>
      <c r="U151" s="11"/>
      <c r="V151" s="5"/>
      <c r="W151" s="12"/>
      <c r="X151" s="9">
        <f t="shared" si="28"/>
        <v>0</v>
      </c>
      <c r="Y151" s="9" t="e">
        <f>(#REF!+#REF!+#REF!)</f>
        <v>#REF!</v>
      </c>
      <c r="Z151" s="9">
        <f t="shared" si="29"/>
        <v>0</v>
      </c>
    </row>
    <row r="152" spans="1:26" x14ac:dyDescent="0.3">
      <c r="A152" s="5"/>
      <c r="B152" s="5"/>
      <c r="C152" s="5" t="e">
        <f>VLOOKUP(Table2689[[#This Row],[Redni broj natjecatelja]],'Popis sudionika'!$A$4:$C$300,2,TRUE)</f>
        <v>#N/A</v>
      </c>
      <c r="D152" s="5" t="e">
        <f>VLOOKUP(Table2689[[#This Row],[Redni broj natjecatelja]],'Popis sudionika'!$A$4:$C$300,3,TRUE)</f>
        <v>#N/A</v>
      </c>
      <c r="E152" s="11"/>
      <c r="F152" s="5"/>
      <c r="G152" s="12"/>
      <c r="H152" s="9">
        <f t="shared" si="24"/>
        <v>0</v>
      </c>
      <c r="I152" s="11"/>
      <c r="J152" s="5"/>
      <c r="K152" s="12"/>
      <c r="L152" s="9">
        <f t="shared" si="25"/>
        <v>0</v>
      </c>
      <c r="M152" s="11"/>
      <c r="N152" s="5"/>
      <c r="O152" s="12"/>
      <c r="P152" s="9">
        <f t="shared" si="26"/>
        <v>0</v>
      </c>
      <c r="Q152" s="11"/>
      <c r="R152" s="5"/>
      <c r="S152" s="12"/>
      <c r="T152" s="9">
        <f t="shared" si="27"/>
        <v>0</v>
      </c>
      <c r="U152" s="11"/>
      <c r="V152" s="5"/>
      <c r="W152" s="12"/>
      <c r="X152" s="9">
        <f t="shared" si="28"/>
        <v>0</v>
      </c>
      <c r="Y152" s="9" t="e">
        <f>(#REF!+#REF!+#REF!)</f>
        <v>#REF!</v>
      </c>
      <c r="Z152" s="9">
        <f t="shared" si="29"/>
        <v>0</v>
      </c>
    </row>
    <row r="153" spans="1:26" x14ac:dyDescent="0.3">
      <c r="A153" s="5"/>
      <c r="B153" s="5"/>
      <c r="C153" s="5" t="e">
        <f>VLOOKUP(Table2689[[#This Row],[Redni broj natjecatelja]],'Popis sudionika'!$A$4:$C$300,2,TRUE)</f>
        <v>#N/A</v>
      </c>
      <c r="D153" s="5" t="e">
        <f>VLOOKUP(Table2689[[#This Row],[Redni broj natjecatelja]],'Popis sudionika'!$A$4:$C$300,3,TRUE)</f>
        <v>#N/A</v>
      </c>
      <c r="E153" s="11"/>
      <c r="F153" s="5"/>
      <c r="G153" s="12"/>
      <c r="H153" s="9">
        <f t="shared" si="24"/>
        <v>0</v>
      </c>
      <c r="I153" s="11"/>
      <c r="J153" s="5"/>
      <c r="K153" s="12"/>
      <c r="L153" s="9">
        <f t="shared" si="25"/>
        <v>0</v>
      </c>
      <c r="M153" s="11"/>
      <c r="N153" s="5"/>
      <c r="O153" s="12"/>
      <c r="P153" s="9">
        <f t="shared" si="26"/>
        <v>0</v>
      </c>
      <c r="Q153" s="11"/>
      <c r="R153" s="5"/>
      <c r="S153" s="12"/>
      <c r="T153" s="9">
        <f t="shared" si="27"/>
        <v>0</v>
      </c>
      <c r="U153" s="11"/>
      <c r="V153" s="5"/>
      <c r="W153" s="12"/>
      <c r="X153" s="9">
        <f t="shared" si="28"/>
        <v>0</v>
      </c>
      <c r="Y153" s="9" t="e">
        <f>(#REF!+#REF!+#REF!)</f>
        <v>#REF!</v>
      </c>
      <c r="Z153" s="9">
        <f t="shared" si="29"/>
        <v>0</v>
      </c>
    </row>
    <row r="154" spans="1:26" x14ac:dyDescent="0.3">
      <c r="A154" s="5"/>
      <c r="B154" s="5"/>
      <c r="C154" s="5" t="e">
        <f>VLOOKUP(Table2689[[#This Row],[Redni broj natjecatelja]],'Popis sudionika'!$A$4:$C$300,2,TRUE)</f>
        <v>#N/A</v>
      </c>
      <c r="D154" s="5" t="e">
        <f>VLOOKUP(Table2689[[#This Row],[Redni broj natjecatelja]],'Popis sudionika'!$A$4:$C$300,3,TRUE)</f>
        <v>#N/A</v>
      </c>
      <c r="E154" s="11"/>
      <c r="F154" s="5"/>
      <c r="G154" s="12"/>
      <c r="H154" s="9">
        <f t="shared" si="24"/>
        <v>0</v>
      </c>
      <c r="I154" s="11"/>
      <c r="J154" s="5"/>
      <c r="K154" s="12"/>
      <c r="L154" s="9">
        <f t="shared" si="25"/>
        <v>0</v>
      </c>
      <c r="M154" s="11"/>
      <c r="N154" s="5"/>
      <c r="O154" s="12"/>
      <c r="P154" s="9">
        <f t="shared" si="26"/>
        <v>0</v>
      </c>
      <c r="Q154" s="11"/>
      <c r="R154" s="5"/>
      <c r="S154" s="12"/>
      <c r="T154" s="9">
        <f t="shared" si="27"/>
        <v>0</v>
      </c>
      <c r="U154" s="11"/>
      <c r="V154" s="5"/>
      <c r="W154" s="12"/>
      <c r="X154" s="9">
        <f t="shared" si="28"/>
        <v>0</v>
      </c>
      <c r="Y154" s="9" t="e">
        <f>(#REF!+#REF!+#REF!)</f>
        <v>#REF!</v>
      </c>
      <c r="Z154" s="9">
        <f t="shared" si="29"/>
        <v>0</v>
      </c>
    </row>
    <row r="155" spans="1:26" x14ac:dyDescent="0.3">
      <c r="A155" s="5"/>
      <c r="B155" s="5"/>
      <c r="C155" s="5" t="e">
        <f>VLOOKUP(Table2689[[#This Row],[Redni broj natjecatelja]],'Popis sudionika'!$A$4:$C$300,2,TRUE)</f>
        <v>#N/A</v>
      </c>
      <c r="D155" s="5" t="e">
        <f>VLOOKUP(Table2689[[#This Row],[Redni broj natjecatelja]],'Popis sudionika'!$A$4:$C$300,3,TRUE)</f>
        <v>#N/A</v>
      </c>
      <c r="E155" s="11"/>
      <c r="F155" s="5"/>
      <c r="G155" s="12"/>
      <c r="H155" s="9">
        <f t="shared" si="24"/>
        <v>0</v>
      </c>
      <c r="I155" s="11"/>
      <c r="J155" s="5"/>
      <c r="K155" s="12"/>
      <c r="L155" s="9">
        <f t="shared" si="25"/>
        <v>0</v>
      </c>
      <c r="M155" s="11"/>
      <c r="N155" s="5"/>
      <c r="O155" s="12"/>
      <c r="P155" s="9">
        <f t="shared" si="26"/>
        <v>0</v>
      </c>
      <c r="Q155" s="11"/>
      <c r="R155" s="5"/>
      <c r="S155" s="12"/>
      <c r="T155" s="9">
        <f t="shared" si="27"/>
        <v>0</v>
      </c>
      <c r="U155" s="11"/>
      <c r="V155" s="5"/>
      <c r="W155" s="12"/>
      <c r="X155" s="9">
        <f t="shared" si="28"/>
        <v>0</v>
      </c>
      <c r="Y155" s="9" t="e">
        <f>(#REF!+#REF!+#REF!)</f>
        <v>#REF!</v>
      </c>
      <c r="Z155" s="9">
        <f t="shared" si="29"/>
        <v>0</v>
      </c>
    </row>
    <row r="156" spans="1:26" x14ac:dyDescent="0.3">
      <c r="A156" s="5"/>
      <c r="B156" s="5"/>
      <c r="C156" s="5" t="e">
        <f>VLOOKUP(Table2689[[#This Row],[Redni broj natjecatelja]],'Popis sudionika'!$A$4:$C$300,2,TRUE)</f>
        <v>#N/A</v>
      </c>
      <c r="D156" s="5" t="e">
        <f>VLOOKUP(Table2689[[#This Row],[Redni broj natjecatelja]],'Popis sudionika'!$A$4:$C$300,3,TRUE)</f>
        <v>#N/A</v>
      </c>
      <c r="E156" s="11"/>
      <c r="F156" s="5"/>
      <c r="G156" s="12"/>
      <c r="H156" s="9">
        <f t="shared" si="24"/>
        <v>0</v>
      </c>
      <c r="I156" s="11"/>
      <c r="J156" s="5"/>
      <c r="K156" s="12"/>
      <c r="L156" s="9">
        <f t="shared" si="25"/>
        <v>0</v>
      </c>
      <c r="M156" s="11"/>
      <c r="N156" s="5"/>
      <c r="O156" s="12"/>
      <c r="P156" s="9">
        <f t="shared" si="26"/>
        <v>0</v>
      </c>
      <c r="Q156" s="11"/>
      <c r="R156" s="5"/>
      <c r="S156" s="12"/>
      <c r="T156" s="9">
        <f t="shared" si="27"/>
        <v>0</v>
      </c>
      <c r="U156" s="11"/>
      <c r="V156" s="5"/>
      <c r="W156" s="12"/>
      <c r="X156" s="9">
        <f t="shared" si="28"/>
        <v>0</v>
      </c>
      <c r="Y156" s="9" t="e">
        <f>(#REF!+#REF!+#REF!)</f>
        <v>#REF!</v>
      </c>
      <c r="Z156" s="9">
        <f t="shared" si="29"/>
        <v>0</v>
      </c>
    </row>
    <row r="157" spans="1:26" x14ac:dyDescent="0.3">
      <c r="A157" s="5"/>
      <c r="B157" s="5"/>
      <c r="C157" s="5" t="e">
        <f>VLOOKUP(Table2689[[#This Row],[Redni broj natjecatelja]],'Popis sudionika'!$A$4:$C$300,2,TRUE)</f>
        <v>#N/A</v>
      </c>
      <c r="D157" s="5" t="e">
        <f>VLOOKUP(Table2689[[#This Row],[Redni broj natjecatelja]],'Popis sudionika'!$A$4:$C$300,3,TRUE)</f>
        <v>#N/A</v>
      </c>
      <c r="E157" s="11"/>
      <c r="F157" s="5"/>
      <c r="G157" s="12"/>
      <c r="H157" s="9">
        <f t="shared" si="24"/>
        <v>0</v>
      </c>
      <c r="I157" s="11"/>
      <c r="J157" s="5"/>
      <c r="K157" s="12"/>
      <c r="L157" s="9">
        <f t="shared" si="25"/>
        <v>0</v>
      </c>
      <c r="M157" s="11"/>
      <c r="N157" s="5"/>
      <c r="O157" s="12"/>
      <c r="P157" s="9">
        <f t="shared" si="26"/>
        <v>0</v>
      </c>
      <c r="Q157" s="11"/>
      <c r="R157" s="5"/>
      <c r="S157" s="12"/>
      <c r="T157" s="9">
        <f t="shared" si="27"/>
        <v>0</v>
      </c>
      <c r="U157" s="11"/>
      <c r="V157" s="5"/>
      <c r="W157" s="12"/>
      <c r="X157" s="9">
        <f t="shared" si="28"/>
        <v>0</v>
      </c>
      <c r="Y157" s="9" t="e">
        <f>(#REF!+#REF!+#REF!)</f>
        <v>#REF!</v>
      </c>
      <c r="Z157" s="9">
        <f t="shared" si="29"/>
        <v>0</v>
      </c>
    </row>
    <row r="158" spans="1:26" x14ac:dyDescent="0.3">
      <c r="A158" s="5"/>
      <c r="B158" s="5"/>
      <c r="C158" s="5" t="e">
        <f>VLOOKUP(Table2689[[#This Row],[Redni broj natjecatelja]],'Popis sudionika'!$A$4:$C$300,2,TRUE)</f>
        <v>#N/A</v>
      </c>
      <c r="D158" s="5" t="e">
        <f>VLOOKUP(Table2689[[#This Row],[Redni broj natjecatelja]],'Popis sudionika'!$A$4:$C$300,3,TRUE)</f>
        <v>#N/A</v>
      </c>
      <c r="E158" s="11"/>
      <c r="F158" s="5"/>
      <c r="G158" s="12"/>
      <c r="H158" s="9">
        <f t="shared" si="24"/>
        <v>0</v>
      </c>
      <c r="I158" s="11"/>
      <c r="J158" s="5"/>
      <c r="K158" s="12"/>
      <c r="L158" s="9">
        <f t="shared" si="25"/>
        <v>0</v>
      </c>
      <c r="M158" s="11"/>
      <c r="N158" s="5"/>
      <c r="O158" s="12"/>
      <c r="P158" s="9">
        <f t="shared" si="26"/>
        <v>0</v>
      </c>
      <c r="Q158" s="11"/>
      <c r="R158" s="5"/>
      <c r="S158" s="12"/>
      <c r="T158" s="9">
        <f t="shared" si="27"/>
        <v>0</v>
      </c>
      <c r="U158" s="11"/>
      <c r="V158" s="5"/>
      <c r="W158" s="12"/>
      <c r="X158" s="9">
        <f t="shared" si="28"/>
        <v>0</v>
      </c>
      <c r="Y158" s="9" t="e">
        <f>(#REF!+#REF!+#REF!)</f>
        <v>#REF!</v>
      </c>
      <c r="Z158" s="9">
        <f t="shared" si="29"/>
        <v>0</v>
      </c>
    </row>
    <row r="159" spans="1:26" x14ac:dyDescent="0.3">
      <c r="A159" s="5"/>
      <c r="B159" s="5"/>
      <c r="C159" s="5" t="e">
        <f>VLOOKUP(Table2689[[#This Row],[Redni broj natjecatelja]],'Popis sudionika'!$A$4:$C$300,2,TRUE)</f>
        <v>#N/A</v>
      </c>
      <c r="D159" s="5" t="e">
        <f>VLOOKUP(Table2689[[#This Row],[Redni broj natjecatelja]],'Popis sudionika'!$A$4:$C$300,3,TRUE)</f>
        <v>#N/A</v>
      </c>
      <c r="E159" s="11"/>
      <c r="F159" s="5"/>
      <c r="G159" s="12"/>
      <c r="H159" s="9">
        <f t="shared" si="24"/>
        <v>0</v>
      </c>
      <c r="I159" s="11"/>
      <c r="J159" s="5"/>
      <c r="K159" s="12"/>
      <c r="L159" s="9">
        <f t="shared" si="25"/>
        <v>0</v>
      </c>
      <c r="M159" s="11"/>
      <c r="N159" s="5"/>
      <c r="O159" s="12"/>
      <c r="P159" s="9">
        <f t="shared" si="26"/>
        <v>0</v>
      </c>
      <c r="Q159" s="11"/>
      <c r="R159" s="5"/>
      <c r="S159" s="12"/>
      <c r="T159" s="9">
        <f t="shared" si="27"/>
        <v>0</v>
      </c>
      <c r="U159" s="11"/>
      <c r="V159" s="5"/>
      <c r="W159" s="12"/>
      <c r="X159" s="9">
        <f t="shared" si="28"/>
        <v>0</v>
      </c>
      <c r="Y159" s="9" t="e">
        <f>(#REF!+#REF!+#REF!)</f>
        <v>#REF!</v>
      </c>
      <c r="Z159" s="9">
        <f t="shared" si="29"/>
        <v>0</v>
      </c>
    </row>
    <row r="160" spans="1:26" x14ac:dyDescent="0.3">
      <c r="A160" s="5"/>
      <c r="B160" s="5"/>
      <c r="C160" s="5" t="e">
        <f>VLOOKUP(Table2689[[#This Row],[Redni broj natjecatelja]],'Popis sudionika'!$A$4:$C$300,2,TRUE)</f>
        <v>#N/A</v>
      </c>
      <c r="D160" s="5" t="e">
        <f>VLOOKUP(Table2689[[#This Row],[Redni broj natjecatelja]],'Popis sudionika'!$A$4:$C$300,3,TRUE)</f>
        <v>#N/A</v>
      </c>
      <c r="E160" s="11"/>
      <c r="F160" s="5"/>
      <c r="G160" s="12"/>
      <c r="H160" s="9">
        <f t="shared" si="24"/>
        <v>0</v>
      </c>
      <c r="I160" s="11"/>
      <c r="J160" s="5"/>
      <c r="K160" s="12"/>
      <c r="L160" s="9">
        <f t="shared" si="25"/>
        <v>0</v>
      </c>
      <c r="M160" s="11"/>
      <c r="N160" s="5"/>
      <c r="O160" s="12"/>
      <c r="P160" s="9">
        <f t="shared" si="26"/>
        <v>0</v>
      </c>
      <c r="Q160" s="11"/>
      <c r="R160" s="5"/>
      <c r="S160" s="12"/>
      <c r="T160" s="9">
        <f t="shared" si="27"/>
        <v>0</v>
      </c>
      <c r="U160" s="11"/>
      <c r="V160" s="5"/>
      <c r="W160" s="12"/>
      <c r="X160" s="9">
        <f t="shared" si="28"/>
        <v>0</v>
      </c>
      <c r="Y160" s="9" t="e">
        <f>(#REF!+#REF!+#REF!)</f>
        <v>#REF!</v>
      </c>
      <c r="Z160" s="9">
        <f t="shared" si="29"/>
        <v>0</v>
      </c>
    </row>
    <row r="161" spans="1:26" x14ac:dyDescent="0.3">
      <c r="A161" s="5"/>
      <c r="B161" s="5"/>
      <c r="C161" s="5" t="e">
        <f>VLOOKUP(Table2689[[#This Row],[Redni broj natjecatelja]],'Popis sudionika'!$A$4:$C$300,2,TRUE)</f>
        <v>#N/A</v>
      </c>
      <c r="D161" s="5" t="e">
        <f>VLOOKUP(Table2689[[#This Row],[Redni broj natjecatelja]],'Popis sudionika'!$A$4:$C$300,3,TRUE)</f>
        <v>#N/A</v>
      </c>
      <c r="E161" s="11"/>
      <c r="F161" s="5"/>
      <c r="G161" s="12"/>
      <c r="H161" s="9">
        <f t="shared" si="24"/>
        <v>0</v>
      </c>
      <c r="I161" s="11"/>
      <c r="J161" s="5"/>
      <c r="K161" s="12"/>
      <c r="L161" s="9">
        <f t="shared" si="25"/>
        <v>0</v>
      </c>
      <c r="M161" s="11"/>
      <c r="N161" s="5"/>
      <c r="O161" s="12"/>
      <c r="P161" s="9">
        <f t="shared" si="26"/>
        <v>0</v>
      </c>
      <c r="Q161" s="11"/>
      <c r="R161" s="5"/>
      <c r="S161" s="12"/>
      <c r="T161" s="9">
        <f t="shared" si="27"/>
        <v>0</v>
      </c>
      <c r="U161" s="11"/>
      <c r="V161" s="5"/>
      <c r="W161" s="12"/>
      <c r="X161" s="9">
        <f t="shared" si="28"/>
        <v>0</v>
      </c>
      <c r="Y161" s="9" t="e">
        <f>(#REF!+#REF!+#REF!)</f>
        <v>#REF!</v>
      </c>
      <c r="Z161" s="9">
        <f t="shared" si="29"/>
        <v>0</v>
      </c>
    </row>
    <row r="162" spans="1:26" x14ac:dyDescent="0.3">
      <c r="A162" s="5"/>
      <c r="B162" s="5"/>
      <c r="C162" s="5" t="e">
        <f>VLOOKUP(Table2689[[#This Row],[Redni broj natjecatelja]],'Popis sudionika'!$A$4:$C$300,2,TRUE)</f>
        <v>#N/A</v>
      </c>
      <c r="D162" s="5" t="e">
        <f>VLOOKUP(Table2689[[#This Row],[Redni broj natjecatelja]],'Popis sudionika'!$A$4:$C$300,3,TRUE)</f>
        <v>#N/A</v>
      </c>
      <c r="E162" s="11"/>
      <c r="F162" s="5"/>
      <c r="G162" s="12"/>
      <c r="H162" s="9">
        <f t="shared" si="24"/>
        <v>0</v>
      </c>
      <c r="I162" s="11"/>
      <c r="J162" s="5"/>
      <c r="K162" s="12"/>
      <c r="L162" s="9">
        <f t="shared" si="25"/>
        <v>0</v>
      </c>
      <c r="M162" s="11"/>
      <c r="N162" s="5"/>
      <c r="O162" s="12"/>
      <c r="P162" s="9">
        <f t="shared" si="26"/>
        <v>0</v>
      </c>
      <c r="Q162" s="11"/>
      <c r="R162" s="5"/>
      <c r="S162" s="12"/>
      <c r="T162" s="9">
        <f t="shared" si="27"/>
        <v>0</v>
      </c>
      <c r="U162" s="11"/>
      <c r="V162" s="5"/>
      <c r="W162" s="12"/>
      <c r="X162" s="9">
        <f t="shared" si="28"/>
        <v>0</v>
      </c>
      <c r="Y162" s="9" t="e">
        <f>(#REF!+#REF!+#REF!)</f>
        <v>#REF!</v>
      </c>
      <c r="Z162" s="9">
        <f t="shared" si="29"/>
        <v>0</v>
      </c>
    </row>
    <row r="163" spans="1:26" x14ac:dyDescent="0.3">
      <c r="A163" s="5"/>
      <c r="B163" s="5"/>
      <c r="C163" s="5" t="e">
        <f>VLOOKUP(Table2689[[#This Row],[Redni broj natjecatelja]],'Popis sudionika'!$A$4:$C$300,2,TRUE)</f>
        <v>#N/A</v>
      </c>
      <c r="D163" s="5" t="e">
        <f>VLOOKUP(Table2689[[#This Row],[Redni broj natjecatelja]],'Popis sudionika'!$A$4:$C$300,3,TRUE)</f>
        <v>#N/A</v>
      </c>
      <c r="E163" s="11"/>
      <c r="F163" s="5"/>
      <c r="G163" s="12"/>
      <c r="H163" s="9">
        <f t="shared" si="24"/>
        <v>0</v>
      </c>
      <c r="I163" s="11"/>
      <c r="J163" s="5"/>
      <c r="K163" s="12"/>
      <c r="L163" s="9">
        <f t="shared" si="25"/>
        <v>0</v>
      </c>
      <c r="M163" s="11"/>
      <c r="N163" s="5"/>
      <c r="O163" s="12"/>
      <c r="P163" s="9">
        <f t="shared" si="26"/>
        <v>0</v>
      </c>
      <c r="Q163" s="11"/>
      <c r="R163" s="5"/>
      <c r="S163" s="12"/>
      <c r="T163" s="9">
        <f t="shared" si="27"/>
        <v>0</v>
      </c>
      <c r="U163" s="11"/>
      <c r="V163" s="5"/>
      <c r="W163" s="12"/>
      <c r="X163" s="9">
        <f t="shared" si="28"/>
        <v>0</v>
      </c>
      <c r="Y163" s="9" t="e">
        <f>(#REF!+#REF!+#REF!)</f>
        <v>#REF!</v>
      </c>
      <c r="Z163" s="9">
        <f t="shared" si="29"/>
        <v>0</v>
      </c>
    </row>
    <row r="164" spans="1:26" x14ac:dyDescent="0.3">
      <c r="A164" s="5"/>
      <c r="B164" s="5"/>
      <c r="C164" s="5" t="e">
        <f>VLOOKUP(Table2689[[#This Row],[Redni broj natjecatelja]],'Popis sudionika'!$A$4:$C$300,2,TRUE)</f>
        <v>#N/A</v>
      </c>
      <c r="D164" s="5" t="e">
        <f>VLOOKUP(Table2689[[#This Row],[Redni broj natjecatelja]],'Popis sudionika'!$A$4:$C$300,3,TRUE)</f>
        <v>#N/A</v>
      </c>
      <c r="E164" s="11"/>
      <c r="F164" s="5"/>
      <c r="G164" s="12"/>
      <c r="H164" s="9">
        <f t="shared" ref="H164:H195" si="30">(E164+F164+G164)</f>
        <v>0</v>
      </c>
      <c r="I164" s="11"/>
      <c r="J164" s="5"/>
      <c r="K164" s="12"/>
      <c r="L164" s="9">
        <f t="shared" ref="L164:L195" si="31">(I164+J164+K164)</f>
        <v>0</v>
      </c>
      <c r="M164" s="11"/>
      <c r="N164" s="5"/>
      <c r="O164" s="12"/>
      <c r="P164" s="9">
        <f t="shared" ref="P164:P195" si="32">(M164+N164+O164)</f>
        <v>0</v>
      </c>
      <c r="Q164" s="11"/>
      <c r="R164" s="5"/>
      <c r="S164" s="12"/>
      <c r="T164" s="9">
        <f t="shared" ref="T164:T195" si="33">(Q164+R164+S164)</f>
        <v>0</v>
      </c>
      <c r="U164" s="11"/>
      <c r="V164" s="5"/>
      <c r="W164" s="12"/>
      <c r="X164" s="9">
        <f t="shared" ref="X164:X195" si="34">(U164+V164+W164)</f>
        <v>0</v>
      </c>
      <c r="Y164" s="9" t="e">
        <f>(#REF!+#REF!+#REF!)</f>
        <v>#REF!</v>
      </c>
      <c r="Z164" s="9">
        <f t="shared" ref="Z164:Z200" si="35">(H164+L164+P164+T164+X164)/5</f>
        <v>0</v>
      </c>
    </row>
    <row r="165" spans="1:26" x14ac:dyDescent="0.3">
      <c r="A165" s="5"/>
      <c r="B165" s="5"/>
      <c r="C165" s="5" t="e">
        <f>VLOOKUP(Table2689[[#This Row],[Redni broj natjecatelja]],'Popis sudionika'!$A$4:$C$300,2,TRUE)</f>
        <v>#N/A</v>
      </c>
      <c r="D165" s="5" t="e">
        <f>VLOOKUP(Table2689[[#This Row],[Redni broj natjecatelja]],'Popis sudionika'!$A$4:$C$300,3,TRUE)</f>
        <v>#N/A</v>
      </c>
      <c r="E165" s="11"/>
      <c r="F165" s="5"/>
      <c r="G165" s="12"/>
      <c r="H165" s="9">
        <f t="shared" si="30"/>
        <v>0</v>
      </c>
      <c r="I165" s="11"/>
      <c r="J165" s="5"/>
      <c r="K165" s="12"/>
      <c r="L165" s="9">
        <f t="shared" si="31"/>
        <v>0</v>
      </c>
      <c r="M165" s="11"/>
      <c r="N165" s="5"/>
      <c r="O165" s="12"/>
      <c r="P165" s="9">
        <f t="shared" si="32"/>
        <v>0</v>
      </c>
      <c r="Q165" s="11"/>
      <c r="R165" s="5"/>
      <c r="S165" s="12"/>
      <c r="T165" s="9">
        <f t="shared" si="33"/>
        <v>0</v>
      </c>
      <c r="U165" s="11"/>
      <c r="V165" s="5"/>
      <c r="W165" s="12"/>
      <c r="X165" s="9">
        <f t="shared" si="34"/>
        <v>0</v>
      </c>
      <c r="Y165" s="9" t="e">
        <f>(#REF!+#REF!+#REF!)</f>
        <v>#REF!</v>
      </c>
      <c r="Z165" s="9">
        <f t="shared" si="35"/>
        <v>0</v>
      </c>
    </row>
    <row r="166" spans="1:26" x14ac:dyDescent="0.3">
      <c r="A166" s="5"/>
      <c r="B166" s="5"/>
      <c r="C166" s="5" t="e">
        <f>VLOOKUP(Table2689[[#This Row],[Redni broj natjecatelja]],'Popis sudionika'!$A$4:$C$300,2,TRUE)</f>
        <v>#N/A</v>
      </c>
      <c r="D166" s="5" t="e">
        <f>VLOOKUP(Table2689[[#This Row],[Redni broj natjecatelja]],'Popis sudionika'!$A$4:$C$300,3,TRUE)</f>
        <v>#N/A</v>
      </c>
      <c r="E166" s="11"/>
      <c r="F166" s="5"/>
      <c r="G166" s="12"/>
      <c r="H166" s="9">
        <f t="shared" si="30"/>
        <v>0</v>
      </c>
      <c r="I166" s="11"/>
      <c r="J166" s="5"/>
      <c r="K166" s="12"/>
      <c r="L166" s="9">
        <f t="shared" si="31"/>
        <v>0</v>
      </c>
      <c r="M166" s="11"/>
      <c r="N166" s="5"/>
      <c r="O166" s="12"/>
      <c r="P166" s="9">
        <f t="shared" si="32"/>
        <v>0</v>
      </c>
      <c r="Q166" s="11"/>
      <c r="R166" s="5"/>
      <c r="S166" s="12"/>
      <c r="T166" s="9">
        <f t="shared" si="33"/>
        <v>0</v>
      </c>
      <c r="U166" s="11"/>
      <c r="V166" s="5"/>
      <c r="W166" s="12"/>
      <c r="X166" s="9">
        <f t="shared" si="34"/>
        <v>0</v>
      </c>
      <c r="Y166" s="9" t="e">
        <f>(#REF!+#REF!+#REF!)</f>
        <v>#REF!</v>
      </c>
      <c r="Z166" s="9">
        <f t="shared" si="35"/>
        <v>0</v>
      </c>
    </row>
    <row r="167" spans="1:26" x14ac:dyDescent="0.3">
      <c r="A167" s="5"/>
      <c r="B167" s="5"/>
      <c r="C167" s="5" t="e">
        <f>VLOOKUP(Table2689[[#This Row],[Redni broj natjecatelja]],'Popis sudionika'!$A$4:$C$300,2,TRUE)</f>
        <v>#N/A</v>
      </c>
      <c r="D167" s="5" t="e">
        <f>VLOOKUP(Table2689[[#This Row],[Redni broj natjecatelja]],'Popis sudionika'!$A$4:$C$300,3,TRUE)</f>
        <v>#N/A</v>
      </c>
      <c r="E167" s="11"/>
      <c r="F167" s="5"/>
      <c r="G167" s="12"/>
      <c r="H167" s="9">
        <f t="shared" si="30"/>
        <v>0</v>
      </c>
      <c r="I167" s="11"/>
      <c r="J167" s="5"/>
      <c r="K167" s="12"/>
      <c r="L167" s="9">
        <f t="shared" si="31"/>
        <v>0</v>
      </c>
      <c r="M167" s="11"/>
      <c r="N167" s="5"/>
      <c r="O167" s="12"/>
      <c r="P167" s="9">
        <f t="shared" si="32"/>
        <v>0</v>
      </c>
      <c r="Q167" s="11"/>
      <c r="R167" s="5"/>
      <c r="S167" s="12"/>
      <c r="T167" s="9">
        <f t="shared" si="33"/>
        <v>0</v>
      </c>
      <c r="U167" s="11"/>
      <c r="V167" s="5"/>
      <c r="W167" s="12"/>
      <c r="X167" s="9">
        <f t="shared" si="34"/>
        <v>0</v>
      </c>
      <c r="Y167" s="9" t="e">
        <f>(#REF!+#REF!+#REF!)</f>
        <v>#REF!</v>
      </c>
      <c r="Z167" s="9">
        <f t="shared" si="35"/>
        <v>0</v>
      </c>
    </row>
    <row r="168" spans="1:26" x14ac:dyDescent="0.3">
      <c r="A168" s="5"/>
      <c r="B168" s="5"/>
      <c r="C168" s="5" t="e">
        <f>VLOOKUP(Table2689[[#This Row],[Redni broj natjecatelja]],'Popis sudionika'!$A$4:$C$300,2,TRUE)</f>
        <v>#N/A</v>
      </c>
      <c r="D168" s="5" t="e">
        <f>VLOOKUP(Table2689[[#This Row],[Redni broj natjecatelja]],'Popis sudionika'!$A$4:$C$300,3,TRUE)</f>
        <v>#N/A</v>
      </c>
      <c r="E168" s="11"/>
      <c r="F168" s="5"/>
      <c r="G168" s="12"/>
      <c r="H168" s="9">
        <f t="shared" si="30"/>
        <v>0</v>
      </c>
      <c r="I168" s="11"/>
      <c r="J168" s="5"/>
      <c r="K168" s="12"/>
      <c r="L168" s="9">
        <f t="shared" si="31"/>
        <v>0</v>
      </c>
      <c r="M168" s="11"/>
      <c r="N168" s="5"/>
      <c r="O168" s="12"/>
      <c r="P168" s="9">
        <f t="shared" si="32"/>
        <v>0</v>
      </c>
      <c r="Q168" s="11"/>
      <c r="R168" s="5"/>
      <c r="S168" s="12"/>
      <c r="T168" s="9">
        <f t="shared" si="33"/>
        <v>0</v>
      </c>
      <c r="U168" s="11"/>
      <c r="V168" s="5"/>
      <c r="W168" s="12"/>
      <c r="X168" s="9">
        <f t="shared" si="34"/>
        <v>0</v>
      </c>
      <c r="Y168" s="9" t="e">
        <f>(#REF!+#REF!+#REF!)</f>
        <v>#REF!</v>
      </c>
      <c r="Z168" s="9">
        <f t="shared" si="35"/>
        <v>0</v>
      </c>
    </row>
    <row r="169" spans="1:26" x14ac:dyDescent="0.3">
      <c r="A169" s="5"/>
      <c r="B169" s="5"/>
      <c r="C169" s="5" t="e">
        <f>VLOOKUP(Table2689[[#This Row],[Redni broj natjecatelja]],'Popis sudionika'!$A$4:$C$300,2,TRUE)</f>
        <v>#N/A</v>
      </c>
      <c r="D169" s="5" t="e">
        <f>VLOOKUP(Table2689[[#This Row],[Redni broj natjecatelja]],'Popis sudionika'!$A$4:$C$300,3,TRUE)</f>
        <v>#N/A</v>
      </c>
      <c r="E169" s="11"/>
      <c r="F169" s="5"/>
      <c r="G169" s="12"/>
      <c r="H169" s="9">
        <f t="shared" si="30"/>
        <v>0</v>
      </c>
      <c r="I169" s="11"/>
      <c r="J169" s="5"/>
      <c r="K169" s="12"/>
      <c r="L169" s="9">
        <f t="shared" si="31"/>
        <v>0</v>
      </c>
      <c r="M169" s="11"/>
      <c r="N169" s="5"/>
      <c r="O169" s="12"/>
      <c r="P169" s="9">
        <f t="shared" si="32"/>
        <v>0</v>
      </c>
      <c r="Q169" s="11"/>
      <c r="R169" s="5"/>
      <c r="S169" s="12"/>
      <c r="T169" s="9">
        <f t="shared" si="33"/>
        <v>0</v>
      </c>
      <c r="U169" s="11"/>
      <c r="V169" s="5"/>
      <c r="W169" s="12"/>
      <c r="X169" s="9">
        <f t="shared" si="34"/>
        <v>0</v>
      </c>
      <c r="Y169" s="9" t="e">
        <f>(#REF!+#REF!+#REF!)</f>
        <v>#REF!</v>
      </c>
      <c r="Z169" s="9">
        <f t="shared" si="35"/>
        <v>0</v>
      </c>
    </row>
    <row r="170" spans="1:26" x14ac:dyDescent="0.3">
      <c r="A170" s="5"/>
      <c r="B170" s="5"/>
      <c r="C170" s="5" t="e">
        <f>VLOOKUP(Table2689[[#This Row],[Redni broj natjecatelja]],'Popis sudionika'!$A$4:$C$300,2,TRUE)</f>
        <v>#N/A</v>
      </c>
      <c r="D170" s="5" t="e">
        <f>VLOOKUP(Table2689[[#This Row],[Redni broj natjecatelja]],'Popis sudionika'!$A$4:$C$300,3,TRUE)</f>
        <v>#N/A</v>
      </c>
      <c r="E170" s="11"/>
      <c r="F170" s="5"/>
      <c r="G170" s="12"/>
      <c r="H170" s="9">
        <f t="shared" si="30"/>
        <v>0</v>
      </c>
      <c r="I170" s="11"/>
      <c r="J170" s="5"/>
      <c r="K170" s="12"/>
      <c r="L170" s="9">
        <f t="shared" si="31"/>
        <v>0</v>
      </c>
      <c r="M170" s="11"/>
      <c r="N170" s="5"/>
      <c r="O170" s="12"/>
      <c r="P170" s="9">
        <f t="shared" si="32"/>
        <v>0</v>
      </c>
      <c r="Q170" s="11"/>
      <c r="R170" s="5"/>
      <c r="S170" s="12"/>
      <c r="T170" s="9">
        <f t="shared" si="33"/>
        <v>0</v>
      </c>
      <c r="U170" s="11"/>
      <c r="V170" s="5"/>
      <c r="W170" s="12"/>
      <c r="X170" s="9">
        <f t="shared" si="34"/>
        <v>0</v>
      </c>
      <c r="Y170" s="9" t="e">
        <f>(#REF!+#REF!+#REF!)</f>
        <v>#REF!</v>
      </c>
      <c r="Z170" s="9">
        <f t="shared" si="35"/>
        <v>0</v>
      </c>
    </row>
    <row r="171" spans="1:26" x14ac:dyDescent="0.3">
      <c r="A171" s="5"/>
      <c r="B171" s="5"/>
      <c r="C171" s="5" t="e">
        <f>VLOOKUP(Table2689[[#This Row],[Redni broj natjecatelja]],'Popis sudionika'!$A$4:$C$300,2,TRUE)</f>
        <v>#N/A</v>
      </c>
      <c r="D171" s="5" t="e">
        <f>VLOOKUP(Table2689[[#This Row],[Redni broj natjecatelja]],'Popis sudionika'!$A$4:$C$300,3,TRUE)</f>
        <v>#N/A</v>
      </c>
      <c r="E171" s="11"/>
      <c r="F171" s="5"/>
      <c r="G171" s="12"/>
      <c r="H171" s="9">
        <f t="shared" si="30"/>
        <v>0</v>
      </c>
      <c r="I171" s="11"/>
      <c r="J171" s="5"/>
      <c r="K171" s="12"/>
      <c r="L171" s="9">
        <f t="shared" si="31"/>
        <v>0</v>
      </c>
      <c r="M171" s="11"/>
      <c r="N171" s="5"/>
      <c r="O171" s="12"/>
      <c r="P171" s="9">
        <f t="shared" si="32"/>
        <v>0</v>
      </c>
      <c r="Q171" s="11"/>
      <c r="R171" s="5"/>
      <c r="S171" s="12"/>
      <c r="T171" s="9">
        <f t="shared" si="33"/>
        <v>0</v>
      </c>
      <c r="U171" s="11"/>
      <c r="V171" s="5"/>
      <c r="W171" s="12"/>
      <c r="X171" s="9">
        <f t="shared" si="34"/>
        <v>0</v>
      </c>
      <c r="Y171" s="9" t="e">
        <f>(#REF!+#REF!+#REF!)</f>
        <v>#REF!</v>
      </c>
      <c r="Z171" s="9">
        <f t="shared" si="35"/>
        <v>0</v>
      </c>
    </row>
    <row r="172" spans="1:26" x14ac:dyDescent="0.3">
      <c r="A172" s="5"/>
      <c r="B172" s="5"/>
      <c r="C172" s="5" t="e">
        <f>VLOOKUP(Table2689[[#This Row],[Redni broj natjecatelja]],'Popis sudionika'!$A$4:$C$300,2,TRUE)</f>
        <v>#N/A</v>
      </c>
      <c r="D172" s="5" t="e">
        <f>VLOOKUP(Table2689[[#This Row],[Redni broj natjecatelja]],'Popis sudionika'!$A$4:$C$300,3,TRUE)</f>
        <v>#N/A</v>
      </c>
      <c r="E172" s="11"/>
      <c r="F172" s="5"/>
      <c r="G172" s="12"/>
      <c r="H172" s="9">
        <f t="shared" si="30"/>
        <v>0</v>
      </c>
      <c r="I172" s="11"/>
      <c r="J172" s="5"/>
      <c r="K172" s="12"/>
      <c r="L172" s="9">
        <f t="shared" si="31"/>
        <v>0</v>
      </c>
      <c r="M172" s="11"/>
      <c r="N172" s="5"/>
      <c r="O172" s="12"/>
      <c r="P172" s="9">
        <f t="shared" si="32"/>
        <v>0</v>
      </c>
      <c r="Q172" s="11"/>
      <c r="R172" s="5"/>
      <c r="S172" s="12"/>
      <c r="T172" s="9">
        <f t="shared" si="33"/>
        <v>0</v>
      </c>
      <c r="U172" s="11"/>
      <c r="V172" s="5"/>
      <c r="W172" s="12"/>
      <c r="X172" s="9">
        <f t="shared" si="34"/>
        <v>0</v>
      </c>
      <c r="Y172" s="9" t="e">
        <f>(#REF!+#REF!+#REF!)</f>
        <v>#REF!</v>
      </c>
      <c r="Z172" s="9">
        <f t="shared" si="35"/>
        <v>0</v>
      </c>
    </row>
    <row r="173" spans="1:26" x14ac:dyDescent="0.3">
      <c r="A173" s="5"/>
      <c r="B173" s="5"/>
      <c r="C173" s="5" t="e">
        <f>VLOOKUP(Table2689[[#This Row],[Redni broj natjecatelja]],'Popis sudionika'!$A$4:$C$300,2,TRUE)</f>
        <v>#N/A</v>
      </c>
      <c r="D173" s="5" t="e">
        <f>VLOOKUP(Table2689[[#This Row],[Redni broj natjecatelja]],'Popis sudionika'!$A$4:$C$300,3,TRUE)</f>
        <v>#N/A</v>
      </c>
      <c r="E173" s="11"/>
      <c r="F173" s="5"/>
      <c r="G173" s="12"/>
      <c r="H173" s="9">
        <f t="shared" si="30"/>
        <v>0</v>
      </c>
      <c r="I173" s="11"/>
      <c r="J173" s="5"/>
      <c r="K173" s="12"/>
      <c r="L173" s="9">
        <f t="shared" si="31"/>
        <v>0</v>
      </c>
      <c r="M173" s="11"/>
      <c r="N173" s="5"/>
      <c r="O173" s="12"/>
      <c r="P173" s="9">
        <f t="shared" si="32"/>
        <v>0</v>
      </c>
      <c r="Q173" s="11"/>
      <c r="R173" s="5"/>
      <c r="S173" s="12"/>
      <c r="T173" s="9">
        <f t="shared" si="33"/>
        <v>0</v>
      </c>
      <c r="U173" s="11"/>
      <c r="V173" s="5"/>
      <c r="W173" s="12"/>
      <c r="X173" s="9">
        <f t="shared" si="34"/>
        <v>0</v>
      </c>
      <c r="Y173" s="9" t="e">
        <f>(#REF!+#REF!+#REF!)</f>
        <v>#REF!</v>
      </c>
      <c r="Z173" s="9">
        <f t="shared" si="35"/>
        <v>0</v>
      </c>
    </row>
    <row r="174" spans="1:26" x14ac:dyDescent="0.3">
      <c r="A174" s="5"/>
      <c r="B174" s="5"/>
      <c r="C174" s="5" t="e">
        <f>VLOOKUP(Table2689[[#This Row],[Redni broj natjecatelja]],'Popis sudionika'!$A$4:$C$300,2,TRUE)</f>
        <v>#N/A</v>
      </c>
      <c r="D174" s="5" t="e">
        <f>VLOOKUP(Table2689[[#This Row],[Redni broj natjecatelja]],'Popis sudionika'!$A$4:$C$300,3,TRUE)</f>
        <v>#N/A</v>
      </c>
      <c r="E174" s="11"/>
      <c r="F174" s="5"/>
      <c r="G174" s="12"/>
      <c r="H174" s="9">
        <f t="shared" si="30"/>
        <v>0</v>
      </c>
      <c r="I174" s="11"/>
      <c r="J174" s="5"/>
      <c r="K174" s="12"/>
      <c r="L174" s="9">
        <f t="shared" si="31"/>
        <v>0</v>
      </c>
      <c r="M174" s="11"/>
      <c r="N174" s="5"/>
      <c r="O174" s="12"/>
      <c r="P174" s="9">
        <f t="shared" si="32"/>
        <v>0</v>
      </c>
      <c r="Q174" s="11"/>
      <c r="R174" s="5"/>
      <c r="S174" s="12"/>
      <c r="T174" s="9">
        <f t="shared" si="33"/>
        <v>0</v>
      </c>
      <c r="U174" s="11"/>
      <c r="V174" s="5"/>
      <c r="W174" s="12"/>
      <c r="X174" s="9">
        <f t="shared" si="34"/>
        <v>0</v>
      </c>
      <c r="Y174" s="9" t="e">
        <f>(#REF!+#REF!+#REF!)</f>
        <v>#REF!</v>
      </c>
      <c r="Z174" s="9">
        <f t="shared" si="35"/>
        <v>0</v>
      </c>
    </row>
    <row r="175" spans="1:26" x14ac:dyDescent="0.3">
      <c r="A175" s="5"/>
      <c r="B175" s="5"/>
      <c r="C175" s="5" t="e">
        <f>VLOOKUP(Table2689[[#This Row],[Redni broj natjecatelja]],'Popis sudionika'!$A$4:$C$300,2,TRUE)</f>
        <v>#N/A</v>
      </c>
      <c r="D175" s="5" t="e">
        <f>VLOOKUP(Table2689[[#This Row],[Redni broj natjecatelja]],'Popis sudionika'!$A$4:$C$300,3,TRUE)</f>
        <v>#N/A</v>
      </c>
      <c r="E175" s="11"/>
      <c r="F175" s="5"/>
      <c r="G175" s="12"/>
      <c r="H175" s="9">
        <f t="shared" si="30"/>
        <v>0</v>
      </c>
      <c r="I175" s="11"/>
      <c r="J175" s="5"/>
      <c r="K175" s="12"/>
      <c r="L175" s="9">
        <f t="shared" si="31"/>
        <v>0</v>
      </c>
      <c r="M175" s="11"/>
      <c r="N175" s="5"/>
      <c r="O175" s="12"/>
      <c r="P175" s="9">
        <f t="shared" si="32"/>
        <v>0</v>
      </c>
      <c r="Q175" s="11"/>
      <c r="R175" s="5"/>
      <c r="S175" s="12"/>
      <c r="T175" s="9">
        <f t="shared" si="33"/>
        <v>0</v>
      </c>
      <c r="U175" s="11"/>
      <c r="V175" s="5"/>
      <c r="W175" s="12"/>
      <c r="X175" s="9">
        <f t="shared" si="34"/>
        <v>0</v>
      </c>
      <c r="Y175" s="9" t="e">
        <f>(#REF!+#REF!+#REF!)</f>
        <v>#REF!</v>
      </c>
      <c r="Z175" s="9">
        <f t="shared" si="35"/>
        <v>0</v>
      </c>
    </row>
    <row r="176" spans="1:26" x14ac:dyDescent="0.3">
      <c r="A176" s="5"/>
      <c r="B176" s="5"/>
      <c r="C176" s="5" t="e">
        <f>VLOOKUP(Table2689[[#This Row],[Redni broj natjecatelja]],'Popis sudionika'!$A$4:$C$300,2,TRUE)</f>
        <v>#N/A</v>
      </c>
      <c r="D176" s="5" t="e">
        <f>VLOOKUP(Table2689[[#This Row],[Redni broj natjecatelja]],'Popis sudionika'!$A$4:$C$300,3,TRUE)</f>
        <v>#N/A</v>
      </c>
      <c r="E176" s="11"/>
      <c r="F176" s="5"/>
      <c r="G176" s="12"/>
      <c r="H176" s="9">
        <f t="shared" si="30"/>
        <v>0</v>
      </c>
      <c r="I176" s="11"/>
      <c r="J176" s="5"/>
      <c r="K176" s="12"/>
      <c r="L176" s="9">
        <f t="shared" si="31"/>
        <v>0</v>
      </c>
      <c r="M176" s="11"/>
      <c r="N176" s="5"/>
      <c r="O176" s="12"/>
      <c r="P176" s="9">
        <f t="shared" si="32"/>
        <v>0</v>
      </c>
      <c r="Q176" s="11"/>
      <c r="R176" s="5"/>
      <c r="S176" s="12"/>
      <c r="T176" s="9">
        <f t="shared" si="33"/>
        <v>0</v>
      </c>
      <c r="U176" s="11"/>
      <c r="V176" s="5"/>
      <c r="W176" s="12"/>
      <c r="X176" s="9">
        <f t="shared" si="34"/>
        <v>0</v>
      </c>
      <c r="Y176" s="9" t="e">
        <f>(#REF!+#REF!+#REF!)</f>
        <v>#REF!</v>
      </c>
      <c r="Z176" s="9">
        <f t="shared" si="35"/>
        <v>0</v>
      </c>
    </row>
    <row r="177" spans="1:26" x14ac:dyDescent="0.3">
      <c r="A177" s="5"/>
      <c r="B177" s="5"/>
      <c r="C177" s="5" t="e">
        <f>VLOOKUP(Table2689[[#This Row],[Redni broj natjecatelja]],'Popis sudionika'!$A$4:$C$300,2,TRUE)</f>
        <v>#N/A</v>
      </c>
      <c r="D177" s="5" t="e">
        <f>VLOOKUP(Table2689[[#This Row],[Redni broj natjecatelja]],'Popis sudionika'!$A$4:$C$300,3,TRUE)</f>
        <v>#N/A</v>
      </c>
      <c r="E177" s="11"/>
      <c r="F177" s="5"/>
      <c r="G177" s="12"/>
      <c r="H177" s="9">
        <f t="shared" si="30"/>
        <v>0</v>
      </c>
      <c r="I177" s="11"/>
      <c r="J177" s="5"/>
      <c r="K177" s="12"/>
      <c r="L177" s="9">
        <f t="shared" si="31"/>
        <v>0</v>
      </c>
      <c r="M177" s="11"/>
      <c r="N177" s="5"/>
      <c r="O177" s="12"/>
      <c r="P177" s="9">
        <f t="shared" si="32"/>
        <v>0</v>
      </c>
      <c r="Q177" s="11"/>
      <c r="R177" s="5"/>
      <c r="S177" s="12"/>
      <c r="T177" s="9">
        <f t="shared" si="33"/>
        <v>0</v>
      </c>
      <c r="U177" s="11"/>
      <c r="V177" s="5"/>
      <c r="W177" s="12"/>
      <c r="X177" s="9">
        <f t="shared" si="34"/>
        <v>0</v>
      </c>
      <c r="Y177" s="9" t="e">
        <f>(#REF!+#REF!+#REF!)</f>
        <v>#REF!</v>
      </c>
      <c r="Z177" s="9">
        <f t="shared" si="35"/>
        <v>0</v>
      </c>
    </row>
    <row r="178" spans="1:26" x14ac:dyDescent="0.3">
      <c r="A178" s="5"/>
      <c r="B178" s="5"/>
      <c r="C178" s="5" t="e">
        <f>VLOOKUP(Table2689[[#This Row],[Redni broj natjecatelja]],'Popis sudionika'!$A$4:$C$300,2,TRUE)</f>
        <v>#N/A</v>
      </c>
      <c r="D178" s="5" t="e">
        <f>VLOOKUP(Table2689[[#This Row],[Redni broj natjecatelja]],'Popis sudionika'!$A$4:$C$300,3,TRUE)</f>
        <v>#N/A</v>
      </c>
      <c r="E178" s="11"/>
      <c r="F178" s="5"/>
      <c r="G178" s="12"/>
      <c r="H178" s="9">
        <f t="shared" si="30"/>
        <v>0</v>
      </c>
      <c r="I178" s="11"/>
      <c r="J178" s="5"/>
      <c r="K178" s="12"/>
      <c r="L178" s="9">
        <f t="shared" si="31"/>
        <v>0</v>
      </c>
      <c r="M178" s="11"/>
      <c r="N178" s="5"/>
      <c r="O178" s="12"/>
      <c r="P178" s="9">
        <f t="shared" si="32"/>
        <v>0</v>
      </c>
      <c r="Q178" s="11"/>
      <c r="R178" s="5"/>
      <c r="S178" s="12"/>
      <c r="T178" s="9">
        <f t="shared" si="33"/>
        <v>0</v>
      </c>
      <c r="U178" s="11"/>
      <c r="V178" s="5"/>
      <c r="W178" s="12"/>
      <c r="X178" s="9">
        <f t="shared" si="34"/>
        <v>0</v>
      </c>
      <c r="Y178" s="9" t="e">
        <f>(#REF!+#REF!+#REF!)</f>
        <v>#REF!</v>
      </c>
      <c r="Z178" s="9">
        <f t="shared" si="35"/>
        <v>0</v>
      </c>
    </row>
    <row r="179" spans="1:26" x14ac:dyDescent="0.3">
      <c r="A179" s="5"/>
      <c r="B179" s="5"/>
      <c r="C179" s="5" t="e">
        <f>VLOOKUP(Table2689[[#This Row],[Redni broj natjecatelja]],'Popis sudionika'!$A$4:$C$300,2,TRUE)</f>
        <v>#N/A</v>
      </c>
      <c r="D179" s="5" t="e">
        <f>VLOOKUP(Table2689[[#This Row],[Redni broj natjecatelja]],'Popis sudionika'!$A$4:$C$300,3,TRUE)</f>
        <v>#N/A</v>
      </c>
      <c r="E179" s="11"/>
      <c r="F179" s="5"/>
      <c r="G179" s="12"/>
      <c r="H179" s="9">
        <f t="shared" si="30"/>
        <v>0</v>
      </c>
      <c r="I179" s="11"/>
      <c r="J179" s="5"/>
      <c r="K179" s="12"/>
      <c r="L179" s="9">
        <f t="shared" si="31"/>
        <v>0</v>
      </c>
      <c r="M179" s="11"/>
      <c r="N179" s="5"/>
      <c r="O179" s="12"/>
      <c r="P179" s="9">
        <f t="shared" si="32"/>
        <v>0</v>
      </c>
      <c r="Q179" s="11"/>
      <c r="R179" s="5"/>
      <c r="S179" s="12"/>
      <c r="T179" s="9">
        <f t="shared" si="33"/>
        <v>0</v>
      </c>
      <c r="U179" s="11"/>
      <c r="V179" s="5"/>
      <c r="W179" s="12"/>
      <c r="X179" s="9">
        <f t="shared" si="34"/>
        <v>0</v>
      </c>
      <c r="Y179" s="9" t="e">
        <f>(#REF!+#REF!+#REF!)</f>
        <v>#REF!</v>
      </c>
      <c r="Z179" s="9">
        <f t="shared" si="35"/>
        <v>0</v>
      </c>
    </row>
    <row r="180" spans="1:26" x14ac:dyDescent="0.3">
      <c r="A180" s="5"/>
      <c r="B180" s="5"/>
      <c r="C180" s="5" t="e">
        <f>VLOOKUP(Table2689[[#This Row],[Redni broj natjecatelja]],'Popis sudionika'!$A$4:$C$300,2,TRUE)</f>
        <v>#N/A</v>
      </c>
      <c r="D180" s="5" t="e">
        <f>VLOOKUP(Table2689[[#This Row],[Redni broj natjecatelja]],'Popis sudionika'!$A$4:$C$300,3,TRUE)</f>
        <v>#N/A</v>
      </c>
      <c r="E180" s="11"/>
      <c r="F180" s="5"/>
      <c r="G180" s="12"/>
      <c r="H180" s="9">
        <f t="shared" si="30"/>
        <v>0</v>
      </c>
      <c r="I180" s="11"/>
      <c r="J180" s="5"/>
      <c r="K180" s="12"/>
      <c r="L180" s="9">
        <f t="shared" si="31"/>
        <v>0</v>
      </c>
      <c r="M180" s="11"/>
      <c r="N180" s="5"/>
      <c r="O180" s="12"/>
      <c r="P180" s="9">
        <f t="shared" si="32"/>
        <v>0</v>
      </c>
      <c r="Q180" s="11"/>
      <c r="R180" s="5"/>
      <c r="S180" s="12"/>
      <c r="T180" s="9">
        <f t="shared" si="33"/>
        <v>0</v>
      </c>
      <c r="U180" s="11"/>
      <c r="V180" s="5"/>
      <c r="W180" s="12"/>
      <c r="X180" s="9">
        <f t="shared" si="34"/>
        <v>0</v>
      </c>
      <c r="Y180" s="9" t="e">
        <f>(#REF!+#REF!+#REF!)</f>
        <v>#REF!</v>
      </c>
      <c r="Z180" s="9">
        <f t="shared" si="35"/>
        <v>0</v>
      </c>
    </row>
    <row r="181" spans="1:26" x14ac:dyDescent="0.3">
      <c r="A181" s="5"/>
      <c r="B181" s="5"/>
      <c r="C181" s="5" t="e">
        <f>VLOOKUP(Table2689[[#This Row],[Redni broj natjecatelja]],'Popis sudionika'!$A$4:$C$300,2,TRUE)</f>
        <v>#N/A</v>
      </c>
      <c r="D181" s="5" t="e">
        <f>VLOOKUP(Table2689[[#This Row],[Redni broj natjecatelja]],'Popis sudionika'!$A$4:$C$300,3,TRUE)</f>
        <v>#N/A</v>
      </c>
      <c r="E181" s="11"/>
      <c r="F181" s="5"/>
      <c r="G181" s="12"/>
      <c r="H181" s="9">
        <f t="shared" si="30"/>
        <v>0</v>
      </c>
      <c r="I181" s="11"/>
      <c r="J181" s="5"/>
      <c r="K181" s="12"/>
      <c r="L181" s="9">
        <f t="shared" si="31"/>
        <v>0</v>
      </c>
      <c r="M181" s="11"/>
      <c r="N181" s="5"/>
      <c r="O181" s="12"/>
      <c r="P181" s="9">
        <f t="shared" si="32"/>
        <v>0</v>
      </c>
      <c r="Q181" s="11"/>
      <c r="R181" s="5"/>
      <c r="S181" s="12"/>
      <c r="T181" s="9">
        <f t="shared" si="33"/>
        <v>0</v>
      </c>
      <c r="U181" s="11"/>
      <c r="V181" s="5"/>
      <c r="W181" s="12"/>
      <c r="X181" s="9">
        <f t="shared" si="34"/>
        <v>0</v>
      </c>
      <c r="Y181" s="9" t="e">
        <f>(#REF!+#REF!+#REF!)</f>
        <v>#REF!</v>
      </c>
      <c r="Z181" s="9">
        <f t="shared" si="35"/>
        <v>0</v>
      </c>
    </row>
    <row r="182" spans="1:26" x14ac:dyDescent="0.3">
      <c r="A182" s="5"/>
      <c r="B182" s="5"/>
      <c r="C182" s="5" t="e">
        <f>VLOOKUP(Table2689[[#This Row],[Redni broj natjecatelja]],'Popis sudionika'!$A$4:$C$300,2,TRUE)</f>
        <v>#N/A</v>
      </c>
      <c r="D182" s="5" t="e">
        <f>VLOOKUP(Table2689[[#This Row],[Redni broj natjecatelja]],'Popis sudionika'!$A$4:$C$300,3,TRUE)</f>
        <v>#N/A</v>
      </c>
      <c r="E182" s="11"/>
      <c r="F182" s="5"/>
      <c r="G182" s="12"/>
      <c r="H182" s="9">
        <f t="shared" si="30"/>
        <v>0</v>
      </c>
      <c r="I182" s="11"/>
      <c r="J182" s="5"/>
      <c r="K182" s="12"/>
      <c r="L182" s="9">
        <f t="shared" si="31"/>
        <v>0</v>
      </c>
      <c r="M182" s="11"/>
      <c r="N182" s="5"/>
      <c r="O182" s="12"/>
      <c r="P182" s="9">
        <f t="shared" si="32"/>
        <v>0</v>
      </c>
      <c r="Q182" s="11"/>
      <c r="R182" s="5"/>
      <c r="S182" s="12"/>
      <c r="T182" s="9">
        <f t="shared" si="33"/>
        <v>0</v>
      </c>
      <c r="U182" s="11"/>
      <c r="V182" s="5"/>
      <c r="W182" s="12"/>
      <c r="X182" s="9">
        <f t="shared" si="34"/>
        <v>0</v>
      </c>
      <c r="Y182" s="9" t="e">
        <f>(#REF!+#REF!+#REF!)</f>
        <v>#REF!</v>
      </c>
      <c r="Z182" s="9">
        <f t="shared" si="35"/>
        <v>0</v>
      </c>
    </row>
    <row r="183" spans="1:26" x14ac:dyDescent="0.3">
      <c r="A183" s="5"/>
      <c r="B183" s="5"/>
      <c r="C183" s="5" t="e">
        <f>VLOOKUP(Table2689[[#This Row],[Redni broj natjecatelja]],'Popis sudionika'!$A$4:$C$300,2,TRUE)</f>
        <v>#N/A</v>
      </c>
      <c r="D183" s="5" t="e">
        <f>VLOOKUP(Table2689[[#This Row],[Redni broj natjecatelja]],'Popis sudionika'!$A$4:$C$300,3,TRUE)</f>
        <v>#N/A</v>
      </c>
      <c r="E183" s="11"/>
      <c r="F183" s="5"/>
      <c r="G183" s="12"/>
      <c r="H183" s="9">
        <f t="shared" si="30"/>
        <v>0</v>
      </c>
      <c r="I183" s="11"/>
      <c r="J183" s="5"/>
      <c r="K183" s="12"/>
      <c r="L183" s="9">
        <f t="shared" si="31"/>
        <v>0</v>
      </c>
      <c r="M183" s="11"/>
      <c r="N183" s="5"/>
      <c r="O183" s="12"/>
      <c r="P183" s="9">
        <f t="shared" si="32"/>
        <v>0</v>
      </c>
      <c r="Q183" s="11"/>
      <c r="R183" s="5"/>
      <c r="S183" s="12"/>
      <c r="T183" s="9">
        <f t="shared" si="33"/>
        <v>0</v>
      </c>
      <c r="U183" s="11"/>
      <c r="V183" s="5"/>
      <c r="W183" s="12"/>
      <c r="X183" s="9">
        <f t="shared" si="34"/>
        <v>0</v>
      </c>
      <c r="Y183" s="9" t="e">
        <f>(#REF!+#REF!+#REF!)</f>
        <v>#REF!</v>
      </c>
      <c r="Z183" s="9">
        <f t="shared" si="35"/>
        <v>0</v>
      </c>
    </row>
    <row r="184" spans="1:26" x14ac:dyDescent="0.3">
      <c r="A184" s="5"/>
      <c r="B184" s="5"/>
      <c r="C184" s="5" t="e">
        <f>VLOOKUP(Table2689[[#This Row],[Redni broj natjecatelja]],'Popis sudionika'!$A$4:$C$300,2,TRUE)</f>
        <v>#N/A</v>
      </c>
      <c r="D184" s="5" t="e">
        <f>VLOOKUP(Table2689[[#This Row],[Redni broj natjecatelja]],'Popis sudionika'!$A$4:$C$300,3,TRUE)</f>
        <v>#N/A</v>
      </c>
      <c r="E184" s="11"/>
      <c r="F184" s="5"/>
      <c r="G184" s="12"/>
      <c r="H184" s="9">
        <f t="shared" si="30"/>
        <v>0</v>
      </c>
      <c r="I184" s="11"/>
      <c r="J184" s="5"/>
      <c r="K184" s="12"/>
      <c r="L184" s="9">
        <f t="shared" si="31"/>
        <v>0</v>
      </c>
      <c r="M184" s="11"/>
      <c r="N184" s="5"/>
      <c r="O184" s="12"/>
      <c r="P184" s="9">
        <f t="shared" si="32"/>
        <v>0</v>
      </c>
      <c r="Q184" s="11"/>
      <c r="R184" s="5"/>
      <c r="S184" s="12"/>
      <c r="T184" s="9">
        <f t="shared" si="33"/>
        <v>0</v>
      </c>
      <c r="U184" s="11"/>
      <c r="V184" s="5"/>
      <c r="W184" s="12"/>
      <c r="X184" s="9">
        <f t="shared" si="34"/>
        <v>0</v>
      </c>
      <c r="Y184" s="9" t="e">
        <f>(#REF!+#REF!+#REF!)</f>
        <v>#REF!</v>
      </c>
      <c r="Z184" s="9">
        <f t="shared" si="35"/>
        <v>0</v>
      </c>
    </row>
    <row r="185" spans="1:26" x14ac:dyDescent="0.3">
      <c r="A185" s="5"/>
      <c r="B185" s="5"/>
      <c r="C185" s="5" t="e">
        <f>VLOOKUP(Table2689[[#This Row],[Redni broj natjecatelja]],'Popis sudionika'!$A$4:$C$300,2,TRUE)</f>
        <v>#N/A</v>
      </c>
      <c r="D185" s="5" t="e">
        <f>VLOOKUP(Table2689[[#This Row],[Redni broj natjecatelja]],'Popis sudionika'!$A$4:$C$300,3,TRUE)</f>
        <v>#N/A</v>
      </c>
      <c r="E185" s="11"/>
      <c r="F185" s="5"/>
      <c r="G185" s="12"/>
      <c r="H185" s="9">
        <f t="shared" si="30"/>
        <v>0</v>
      </c>
      <c r="I185" s="11"/>
      <c r="J185" s="5"/>
      <c r="K185" s="12"/>
      <c r="L185" s="9">
        <f t="shared" si="31"/>
        <v>0</v>
      </c>
      <c r="M185" s="11"/>
      <c r="N185" s="5"/>
      <c r="O185" s="12"/>
      <c r="P185" s="9">
        <f t="shared" si="32"/>
        <v>0</v>
      </c>
      <c r="Q185" s="11"/>
      <c r="R185" s="5"/>
      <c r="S185" s="12"/>
      <c r="T185" s="9">
        <f t="shared" si="33"/>
        <v>0</v>
      </c>
      <c r="U185" s="11"/>
      <c r="V185" s="5"/>
      <c r="W185" s="12"/>
      <c r="X185" s="9">
        <f t="shared" si="34"/>
        <v>0</v>
      </c>
      <c r="Y185" s="9" t="e">
        <f>(#REF!+#REF!+#REF!)</f>
        <v>#REF!</v>
      </c>
      <c r="Z185" s="9">
        <f t="shared" si="35"/>
        <v>0</v>
      </c>
    </row>
    <row r="186" spans="1:26" x14ac:dyDescent="0.3">
      <c r="A186" s="5"/>
      <c r="B186" s="5"/>
      <c r="C186" s="5" t="e">
        <f>VLOOKUP(Table2689[[#This Row],[Redni broj natjecatelja]],'Popis sudionika'!$A$4:$C$300,2,TRUE)</f>
        <v>#N/A</v>
      </c>
      <c r="D186" s="5" t="e">
        <f>VLOOKUP(Table2689[[#This Row],[Redni broj natjecatelja]],'Popis sudionika'!$A$4:$C$300,3,TRUE)</f>
        <v>#N/A</v>
      </c>
      <c r="E186" s="11"/>
      <c r="F186" s="5"/>
      <c r="G186" s="12"/>
      <c r="H186" s="9">
        <f t="shared" si="30"/>
        <v>0</v>
      </c>
      <c r="I186" s="11"/>
      <c r="J186" s="5"/>
      <c r="K186" s="12"/>
      <c r="L186" s="9">
        <f t="shared" si="31"/>
        <v>0</v>
      </c>
      <c r="M186" s="11"/>
      <c r="N186" s="5"/>
      <c r="O186" s="12"/>
      <c r="P186" s="9">
        <f t="shared" si="32"/>
        <v>0</v>
      </c>
      <c r="Q186" s="11"/>
      <c r="R186" s="5"/>
      <c r="S186" s="12"/>
      <c r="T186" s="9">
        <f t="shared" si="33"/>
        <v>0</v>
      </c>
      <c r="U186" s="11"/>
      <c r="V186" s="5"/>
      <c r="W186" s="12"/>
      <c r="X186" s="9">
        <f t="shared" si="34"/>
        <v>0</v>
      </c>
      <c r="Y186" s="9" t="e">
        <f>(#REF!+#REF!+#REF!)</f>
        <v>#REF!</v>
      </c>
      <c r="Z186" s="9">
        <f t="shared" si="35"/>
        <v>0</v>
      </c>
    </row>
    <row r="187" spans="1:26" x14ac:dyDescent="0.3">
      <c r="A187" s="5"/>
      <c r="B187" s="5"/>
      <c r="C187" s="5" t="e">
        <f>VLOOKUP(Table2689[[#This Row],[Redni broj natjecatelja]],'Popis sudionika'!$A$4:$C$300,2,TRUE)</f>
        <v>#N/A</v>
      </c>
      <c r="D187" s="5" t="e">
        <f>VLOOKUP(Table2689[[#This Row],[Redni broj natjecatelja]],'Popis sudionika'!$A$4:$C$300,3,TRUE)</f>
        <v>#N/A</v>
      </c>
      <c r="E187" s="11"/>
      <c r="F187" s="5"/>
      <c r="G187" s="12"/>
      <c r="H187" s="9">
        <f t="shared" si="30"/>
        <v>0</v>
      </c>
      <c r="I187" s="11"/>
      <c r="J187" s="5"/>
      <c r="K187" s="12"/>
      <c r="L187" s="9">
        <f t="shared" si="31"/>
        <v>0</v>
      </c>
      <c r="M187" s="11"/>
      <c r="N187" s="5"/>
      <c r="O187" s="12"/>
      <c r="P187" s="9">
        <f t="shared" si="32"/>
        <v>0</v>
      </c>
      <c r="Q187" s="11"/>
      <c r="R187" s="5"/>
      <c r="S187" s="12"/>
      <c r="T187" s="9">
        <f t="shared" si="33"/>
        <v>0</v>
      </c>
      <c r="U187" s="11"/>
      <c r="V187" s="5"/>
      <c r="W187" s="12"/>
      <c r="X187" s="9">
        <f t="shared" si="34"/>
        <v>0</v>
      </c>
      <c r="Y187" s="9" t="e">
        <f>(#REF!+#REF!+#REF!)</f>
        <v>#REF!</v>
      </c>
      <c r="Z187" s="9">
        <f t="shared" si="35"/>
        <v>0</v>
      </c>
    </row>
    <row r="188" spans="1:26" x14ac:dyDescent="0.3">
      <c r="A188" s="5"/>
      <c r="B188" s="5"/>
      <c r="C188" s="5" t="e">
        <f>VLOOKUP(Table2689[[#This Row],[Redni broj natjecatelja]],'Popis sudionika'!$A$4:$C$300,2,TRUE)</f>
        <v>#N/A</v>
      </c>
      <c r="D188" s="5" t="e">
        <f>VLOOKUP(Table2689[[#This Row],[Redni broj natjecatelja]],'Popis sudionika'!$A$4:$C$300,3,TRUE)</f>
        <v>#N/A</v>
      </c>
      <c r="E188" s="11"/>
      <c r="F188" s="5"/>
      <c r="G188" s="12"/>
      <c r="H188" s="9">
        <f t="shared" si="30"/>
        <v>0</v>
      </c>
      <c r="I188" s="11"/>
      <c r="J188" s="5"/>
      <c r="K188" s="12"/>
      <c r="L188" s="9">
        <f t="shared" si="31"/>
        <v>0</v>
      </c>
      <c r="M188" s="11"/>
      <c r="N188" s="5"/>
      <c r="O188" s="12"/>
      <c r="P188" s="9">
        <f t="shared" si="32"/>
        <v>0</v>
      </c>
      <c r="Q188" s="11"/>
      <c r="R188" s="5"/>
      <c r="S188" s="12"/>
      <c r="T188" s="9">
        <f t="shared" si="33"/>
        <v>0</v>
      </c>
      <c r="U188" s="11"/>
      <c r="V188" s="5"/>
      <c r="W188" s="12"/>
      <c r="X188" s="9">
        <f t="shared" si="34"/>
        <v>0</v>
      </c>
      <c r="Y188" s="9" t="e">
        <f>(#REF!+#REF!+#REF!)</f>
        <v>#REF!</v>
      </c>
      <c r="Z188" s="9">
        <f t="shared" si="35"/>
        <v>0</v>
      </c>
    </row>
    <row r="189" spans="1:26" x14ac:dyDescent="0.3">
      <c r="A189" s="5"/>
      <c r="B189" s="5"/>
      <c r="C189" s="5" t="e">
        <f>VLOOKUP(Table2689[[#This Row],[Redni broj natjecatelja]],'Popis sudionika'!$A$4:$C$300,2,TRUE)</f>
        <v>#N/A</v>
      </c>
      <c r="D189" s="5" t="e">
        <f>VLOOKUP(Table2689[[#This Row],[Redni broj natjecatelja]],'Popis sudionika'!$A$4:$C$300,3,TRUE)</f>
        <v>#N/A</v>
      </c>
      <c r="E189" s="11"/>
      <c r="F189" s="5"/>
      <c r="G189" s="12"/>
      <c r="H189" s="9">
        <f t="shared" si="30"/>
        <v>0</v>
      </c>
      <c r="I189" s="11"/>
      <c r="J189" s="5"/>
      <c r="K189" s="12"/>
      <c r="L189" s="9">
        <f t="shared" si="31"/>
        <v>0</v>
      </c>
      <c r="M189" s="11"/>
      <c r="N189" s="5"/>
      <c r="O189" s="12"/>
      <c r="P189" s="9">
        <f t="shared" si="32"/>
        <v>0</v>
      </c>
      <c r="Q189" s="11"/>
      <c r="R189" s="5"/>
      <c r="S189" s="12"/>
      <c r="T189" s="9">
        <f t="shared" si="33"/>
        <v>0</v>
      </c>
      <c r="U189" s="11"/>
      <c r="V189" s="5"/>
      <c r="W189" s="12"/>
      <c r="X189" s="9">
        <f t="shared" si="34"/>
        <v>0</v>
      </c>
      <c r="Y189" s="9" t="e">
        <f>(#REF!+#REF!+#REF!)</f>
        <v>#REF!</v>
      </c>
      <c r="Z189" s="9">
        <f t="shared" si="35"/>
        <v>0</v>
      </c>
    </row>
    <row r="190" spans="1:26" x14ac:dyDescent="0.3">
      <c r="A190" s="5"/>
      <c r="B190" s="5"/>
      <c r="C190" s="5" t="e">
        <f>VLOOKUP(Table2689[[#This Row],[Redni broj natjecatelja]],'Popis sudionika'!$A$4:$C$300,2,TRUE)</f>
        <v>#N/A</v>
      </c>
      <c r="D190" s="5" t="e">
        <f>VLOOKUP(Table2689[[#This Row],[Redni broj natjecatelja]],'Popis sudionika'!$A$4:$C$300,3,TRUE)</f>
        <v>#N/A</v>
      </c>
      <c r="E190" s="11"/>
      <c r="F190" s="5"/>
      <c r="G190" s="12"/>
      <c r="H190" s="9">
        <f t="shared" si="30"/>
        <v>0</v>
      </c>
      <c r="I190" s="11"/>
      <c r="J190" s="5"/>
      <c r="K190" s="12"/>
      <c r="L190" s="9">
        <f t="shared" si="31"/>
        <v>0</v>
      </c>
      <c r="M190" s="11"/>
      <c r="N190" s="5"/>
      <c r="O190" s="12"/>
      <c r="P190" s="9">
        <f t="shared" si="32"/>
        <v>0</v>
      </c>
      <c r="Q190" s="11"/>
      <c r="R190" s="5"/>
      <c r="S190" s="12"/>
      <c r="T190" s="9">
        <f t="shared" si="33"/>
        <v>0</v>
      </c>
      <c r="U190" s="11"/>
      <c r="V190" s="5"/>
      <c r="W190" s="12"/>
      <c r="X190" s="9">
        <f t="shared" si="34"/>
        <v>0</v>
      </c>
      <c r="Y190" s="9" t="e">
        <f>(#REF!+#REF!+#REF!)</f>
        <v>#REF!</v>
      </c>
      <c r="Z190" s="9">
        <f t="shared" si="35"/>
        <v>0</v>
      </c>
    </row>
    <row r="191" spans="1:26" x14ac:dyDescent="0.3">
      <c r="A191" s="5"/>
      <c r="B191" s="5"/>
      <c r="C191" s="5" t="e">
        <f>VLOOKUP(Table2689[[#This Row],[Redni broj natjecatelja]],'Popis sudionika'!$A$4:$C$300,2,TRUE)</f>
        <v>#N/A</v>
      </c>
      <c r="D191" s="5" t="e">
        <f>VLOOKUP(Table2689[[#This Row],[Redni broj natjecatelja]],'Popis sudionika'!$A$4:$C$300,3,TRUE)</f>
        <v>#N/A</v>
      </c>
      <c r="E191" s="11"/>
      <c r="F191" s="5"/>
      <c r="G191" s="12"/>
      <c r="H191" s="9">
        <f t="shared" si="30"/>
        <v>0</v>
      </c>
      <c r="I191" s="11"/>
      <c r="J191" s="5"/>
      <c r="K191" s="12"/>
      <c r="L191" s="9">
        <f t="shared" si="31"/>
        <v>0</v>
      </c>
      <c r="M191" s="11"/>
      <c r="N191" s="5"/>
      <c r="O191" s="12"/>
      <c r="P191" s="9">
        <f t="shared" si="32"/>
        <v>0</v>
      </c>
      <c r="Q191" s="11"/>
      <c r="R191" s="5"/>
      <c r="S191" s="12"/>
      <c r="T191" s="9">
        <f t="shared" si="33"/>
        <v>0</v>
      </c>
      <c r="U191" s="11"/>
      <c r="V191" s="5"/>
      <c r="W191" s="12"/>
      <c r="X191" s="9">
        <f t="shared" si="34"/>
        <v>0</v>
      </c>
      <c r="Y191" s="9" t="e">
        <f>(#REF!+#REF!+#REF!)</f>
        <v>#REF!</v>
      </c>
      <c r="Z191" s="9">
        <f t="shared" si="35"/>
        <v>0</v>
      </c>
    </row>
    <row r="192" spans="1:26" x14ac:dyDescent="0.3">
      <c r="A192" s="5"/>
      <c r="B192" s="5"/>
      <c r="C192" s="5" t="e">
        <f>VLOOKUP(Table2689[[#This Row],[Redni broj natjecatelja]],'Popis sudionika'!$A$4:$C$300,2,TRUE)</f>
        <v>#N/A</v>
      </c>
      <c r="D192" s="5" t="e">
        <f>VLOOKUP(Table2689[[#This Row],[Redni broj natjecatelja]],'Popis sudionika'!$A$4:$C$300,3,TRUE)</f>
        <v>#N/A</v>
      </c>
      <c r="E192" s="11"/>
      <c r="F192" s="5"/>
      <c r="G192" s="12"/>
      <c r="H192" s="9">
        <f t="shared" si="30"/>
        <v>0</v>
      </c>
      <c r="I192" s="11"/>
      <c r="J192" s="5"/>
      <c r="K192" s="12"/>
      <c r="L192" s="9">
        <f t="shared" si="31"/>
        <v>0</v>
      </c>
      <c r="M192" s="11"/>
      <c r="N192" s="5"/>
      <c r="O192" s="12"/>
      <c r="P192" s="9">
        <f t="shared" si="32"/>
        <v>0</v>
      </c>
      <c r="Q192" s="11"/>
      <c r="R192" s="5"/>
      <c r="S192" s="12"/>
      <c r="T192" s="9">
        <f t="shared" si="33"/>
        <v>0</v>
      </c>
      <c r="U192" s="11"/>
      <c r="V192" s="5"/>
      <c r="W192" s="12"/>
      <c r="X192" s="9">
        <f t="shared" si="34"/>
        <v>0</v>
      </c>
      <c r="Y192" s="9" t="e">
        <f>(#REF!+#REF!+#REF!)</f>
        <v>#REF!</v>
      </c>
      <c r="Z192" s="9">
        <f t="shared" si="35"/>
        <v>0</v>
      </c>
    </row>
    <row r="193" spans="1:26" x14ac:dyDescent="0.3">
      <c r="A193" s="5"/>
      <c r="B193" s="5"/>
      <c r="C193" s="5" t="e">
        <f>VLOOKUP(Table2689[[#This Row],[Redni broj natjecatelja]],'Popis sudionika'!$A$4:$C$300,2,TRUE)</f>
        <v>#N/A</v>
      </c>
      <c r="D193" s="5" t="e">
        <f>VLOOKUP(Table2689[[#This Row],[Redni broj natjecatelja]],'Popis sudionika'!$A$4:$C$300,3,TRUE)</f>
        <v>#N/A</v>
      </c>
      <c r="E193" s="11"/>
      <c r="F193" s="5"/>
      <c r="G193" s="12"/>
      <c r="H193" s="9">
        <f t="shared" si="30"/>
        <v>0</v>
      </c>
      <c r="I193" s="11"/>
      <c r="J193" s="5"/>
      <c r="K193" s="12"/>
      <c r="L193" s="9">
        <f t="shared" si="31"/>
        <v>0</v>
      </c>
      <c r="M193" s="11"/>
      <c r="N193" s="5"/>
      <c r="O193" s="12"/>
      <c r="P193" s="9">
        <f t="shared" si="32"/>
        <v>0</v>
      </c>
      <c r="Q193" s="11"/>
      <c r="R193" s="5"/>
      <c r="S193" s="12"/>
      <c r="T193" s="9">
        <f t="shared" si="33"/>
        <v>0</v>
      </c>
      <c r="U193" s="11"/>
      <c r="V193" s="5"/>
      <c r="W193" s="12"/>
      <c r="X193" s="9">
        <f t="shared" si="34"/>
        <v>0</v>
      </c>
      <c r="Y193" s="9" t="e">
        <f>(#REF!+#REF!+#REF!)</f>
        <v>#REF!</v>
      </c>
      <c r="Z193" s="9">
        <f t="shared" si="35"/>
        <v>0</v>
      </c>
    </row>
    <row r="194" spans="1:26" x14ac:dyDescent="0.3">
      <c r="A194" s="5"/>
      <c r="B194" s="5"/>
      <c r="C194" s="5" t="e">
        <f>VLOOKUP(Table2689[[#This Row],[Redni broj natjecatelja]],'Popis sudionika'!$A$4:$C$300,2,TRUE)</f>
        <v>#N/A</v>
      </c>
      <c r="D194" s="5" t="e">
        <f>VLOOKUP(Table2689[[#This Row],[Redni broj natjecatelja]],'Popis sudionika'!$A$4:$C$300,3,TRUE)</f>
        <v>#N/A</v>
      </c>
      <c r="E194" s="11"/>
      <c r="F194" s="5"/>
      <c r="G194" s="12"/>
      <c r="H194" s="9">
        <f t="shared" si="30"/>
        <v>0</v>
      </c>
      <c r="I194" s="11"/>
      <c r="J194" s="5"/>
      <c r="K194" s="12"/>
      <c r="L194" s="9">
        <f t="shared" si="31"/>
        <v>0</v>
      </c>
      <c r="M194" s="11"/>
      <c r="N194" s="5"/>
      <c r="O194" s="12"/>
      <c r="P194" s="9">
        <f t="shared" si="32"/>
        <v>0</v>
      </c>
      <c r="Q194" s="11"/>
      <c r="R194" s="5"/>
      <c r="S194" s="12"/>
      <c r="T194" s="9">
        <f t="shared" si="33"/>
        <v>0</v>
      </c>
      <c r="U194" s="11"/>
      <c r="V194" s="5"/>
      <c r="W194" s="12"/>
      <c r="X194" s="9">
        <f t="shared" si="34"/>
        <v>0</v>
      </c>
      <c r="Y194" s="9" t="e">
        <f>(#REF!+#REF!+#REF!)</f>
        <v>#REF!</v>
      </c>
      <c r="Z194" s="9">
        <f t="shared" si="35"/>
        <v>0</v>
      </c>
    </row>
    <row r="195" spans="1:26" x14ac:dyDescent="0.3">
      <c r="A195" s="5"/>
      <c r="B195" s="5"/>
      <c r="C195" s="5" t="e">
        <f>VLOOKUP(Table2689[[#This Row],[Redni broj natjecatelja]],'Popis sudionika'!$A$4:$C$300,2,TRUE)</f>
        <v>#N/A</v>
      </c>
      <c r="D195" s="5" t="e">
        <f>VLOOKUP(Table2689[[#This Row],[Redni broj natjecatelja]],'Popis sudionika'!$A$4:$C$300,3,TRUE)</f>
        <v>#N/A</v>
      </c>
      <c r="E195" s="11"/>
      <c r="F195" s="5"/>
      <c r="G195" s="12"/>
      <c r="H195" s="9">
        <f t="shared" si="30"/>
        <v>0</v>
      </c>
      <c r="I195" s="11"/>
      <c r="J195" s="5"/>
      <c r="K195" s="12"/>
      <c r="L195" s="9">
        <f t="shared" si="31"/>
        <v>0</v>
      </c>
      <c r="M195" s="11"/>
      <c r="N195" s="5"/>
      <c r="O195" s="12"/>
      <c r="P195" s="9">
        <f t="shared" si="32"/>
        <v>0</v>
      </c>
      <c r="Q195" s="11"/>
      <c r="R195" s="5"/>
      <c r="S195" s="12"/>
      <c r="T195" s="9">
        <f t="shared" si="33"/>
        <v>0</v>
      </c>
      <c r="U195" s="11"/>
      <c r="V195" s="5"/>
      <c r="W195" s="12"/>
      <c r="X195" s="9">
        <f t="shared" si="34"/>
        <v>0</v>
      </c>
      <c r="Y195" s="9" t="e">
        <f>(#REF!+#REF!+#REF!)</f>
        <v>#REF!</v>
      </c>
      <c r="Z195" s="9">
        <f t="shared" si="35"/>
        <v>0</v>
      </c>
    </row>
    <row r="196" spans="1:26" x14ac:dyDescent="0.3">
      <c r="A196" s="5"/>
      <c r="B196" s="5"/>
      <c r="C196" s="5" t="e">
        <f>VLOOKUP(Table2689[[#This Row],[Redni broj natjecatelja]],'Popis sudionika'!$A$4:$C$300,2,TRUE)</f>
        <v>#N/A</v>
      </c>
      <c r="D196" s="5" t="e">
        <f>VLOOKUP(Table2689[[#This Row],[Redni broj natjecatelja]],'Popis sudionika'!$A$4:$C$300,3,TRUE)</f>
        <v>#N/A</v>
      </c>
      <c r="E196" s="11"/>
      <c r="F196" s="5"/>
      <c r="G196" s="12"/>
      <c r="H196" s="9">
        <f t="shared" ref="H196:H200" si="36">(E196+F196+G196)</f>
        <v>0</v>
      </c>
      <c r="I196" s="11"/>
      <c r="J196" s="5"/>
      <c r="K196" s="12"/>
      <c r="L196" s="9">
        <f t="shared" ref="L196:L200" si="37">(I196+J196+K196)</f>
        <v>0</v>
      </c>
      <c r="M196" s="11"/>
      <c r="N196" s="5"/>
      <c r="O196" s="12"/>
      <c r="P196" s="9">
        <f t="shared" ref="P196:P200" si="38">(M196+N196+O196)</f>
        <v>0</v>
      </c>
      <c r="Q196" s="11"/>
      <c r="R196" s="5"/>
      <c r="S196" s="12"/>
      <c r="T196" s="9">
        <f t="shared" ref="T196:T200" si="39">(Q196+R196+S196)</f>
        <v>0</v>
      </c>
      <c r="U196" s="11"/>
      <c r="V196" s="5"/>
      <c r="W196" s="12"/>
      <c r="X196" s="9">
        <f t="shared" ref="X196:X200" si="40">(U196+V196+W196)</f>
        <v>0</v>
      </c>
      <c r="Y196" s="9" t="e">
        <f>(#REF!+#REF!+#REF!)</f>
        <v>#REF!</v>
      </c>
      <c r="Z196" s="9">
        <f t="shared" si="35"/>
        <v>0</v>
      </c>
    </row>
    <row r="197" spans="1:26" x14ac:dyDescent="0.3">
      <c r="A197" s="5"/>
      <c r="B197" s="5"/>
      <c r="C197" s="5" t="e">
        <f>VLOOKUP(Table2689[[#This Row],[Redni broj natjecatelja]],'Popis sudionika'!$A$4:$C$300,2,TRUE)</f>
        <v>#N/A</v>
      </c>
      <c r="D197" s="5" t="e">
        <f>VLOOKUP(Table2689[[#This Row],[Redni broj natjecatelja]],'Popis sudionika'!$A$4:$C$300,3,TRUE)</f>
        <v>#N/A</v>
      </c>
      <c r="E197" s="11"/>
      <c r="F197" s="5"/>
      <c r="G197" s="12"/>
      <c r="H197" s="9">
        <f t="shared" si="36"/>
        <v>0</v>
      </c>
      <c r="I197" s="11"/>
      <c r="J197" s="5"/>
      <c r="K197" s="12"/>
      <c r="L197" s="9">
        <f t="shared" si="37"/>
        <v>0</v>
      </c>
      <c r="M197" s="11"/>
      <c r="N197" s="5"/>
      <c r="O197" s="12"/>
      <c r="P197" s="9">
        <f t="shared" si="38"/>
        <v>0</v>
      </c>
      <c r="Q197" s="11"/>
      <c r="R197" s="5"/>
      <c r="S197" s="12"/>
      <c r="T197" s="9">
        <f t="shared" si="39"/>
        <v>0</v>
      </c>
      <c r="U197" s="11"/>
      <c r="V197" s="5"/>
      <c r="W197" s="12"/>
      <c r="X197" s="9">
        <f t="shared" si="40"/>
        <v>0</v>
      </c>
      <c r="Y197" s="9" t="e">
        <f>(#REF!+#REF!+#REF!)</f>
        <v>#REF!</v>
      </c>
      <c r="Z197" s="9">
        <f t="shared" si="35"/>
        <v>0</v>
      </c>
    </row>
    <row r="198" spans="1:26" x14ac:dyDescent="0.3">
      <c r="A198" s="5"/>
      <c r="B198" s="5"/>
      <c r="C198" s="5" t="e">
        <f>VLOOKUP(Table2689[[#This Row],[Redni broj natjecatelja]],'Popis sudionika'!$A$4:$C$300,2,TRUE)</f>
        <v>#N/A</v>
      </c>
      <c r="D198" s="5" t="e">
        <f>VLOOKUP(Table2689[[#This Row],[Redni broj natjecatelja]],'Popis sudionika'!$A$4:$C$300,3,TRUE)</f>
        <v>#N/A</v>
      </c>
      <c r="E198" s="11"/>
      <c r="F198" s="5"/>
      <c r="G198" s="12"/>
      <c r="H198" s="9">
        <f t="shared" si="36"/>
        <v>0</v>
      </c>
      <c r="I198" s="11"/>
      <c r="J198" s="5"/>
      <c r="K198" s="12"/>
      <c r="L198" s="9">
        <f t="shared" si="37"/>
        <v>0</v>
      </c>
      <c r="M198" s="11"/>
      <c r="N198" s="5"/>
      <c r="O198" s="12"/>
      <c r="P198" s="9">
        <f t="shared" si="38"/>
        <v>0</v>
      </c>
      <c r="Q198" s="11"/>
      <c r="R198" s="5"/>
      <c r="S198" s="12"/>
      <c r="T198" s="9">
        <f t="shared" si="39"/>
        <v>0</v>
      </c>
      <c r="U198" s="11"/>
      <c r="V198" s="5"/>
      <c r="W198" s="12"/>
      <c r="X198" s="9">
        <f t="shared" si="40"/>
        <v>0</v>
      </c>
      <c r="Y198" s="9" t="e">
        <f>(#REF!+#REF!+#REF!)</f>
        <v>#REF!</v>
      </c>
      <c r="Z198" s="9">
        <f t="shared" si="35"/>
        <v>0</v>
      </c>
    </row>
    <row r="199" spans="1:26" x14ac:dyDescent="0.3">
      <c r="A199" s="5"/>
      <c r="B199" s="5"/>
      <c r="C199" s="5" t="e">
        <f>VLOOKUP(Table2689[[#This Row],[Redni broj natjecatelja]],'Popis sudionika'!$A$4:$C$300,2,TRUE)</f>
        <v>#N/A</v>
      </c>
      <c r="D199" s="5" t="e">
        <f>VLOOKUP(Table2689[[#This Row],[Redni broj natjecatelja]],'Popis sudionika'!$A$4:$C$300,3,TRUE)</f>
        <v>#N/A</v>
      </c>
      <c r="E199" s="11"/>
      <c r="F199" s="5"/>
      <c r="G199" s="12"/>
      <c r="H199" s="9">
        <f t="shared" si="36"/>
        <v>0</v>
      </c>
      <c r="I199" s="11"/>
      <c r="J199" s="5"/>
      <c r="K199" s="12"/>
      <c r="L199" s="9">
        <f t="shared" si="37"/>
        <v>0</v>
      </c>
      <c r="M199" s="11"/>
      <c r="N199" s="5"/>
      <c r="O199" s="12"/>
      <c r="P199" s="9">
        <f t="shared" si="38"/>
        <v>0</v>
      </c>
      <c r="Q199" s="11"/>
      <c r="R199" s="5"/>
      <c r="S199" s="12"/>
      <c r="T199" s="9">
        <f t="shared" si="39"/>
        <v>0</v>
      </c>
      <c r="U199" s="11"/>
      <c r="V199" s="5"/>
      <c r="W199" s="12"/>
      <c r="X199" s="9">
        <f t="shared" si="40"/>
        <v>0</v>
      </c>
      <c r="Y199" s="9" t="e">
        <f>(#REF!+#REF!+#REF!)</f>
        <v>#REF!</v>
      </c>
      <c r="Z199" s="9">
        <f t="shared" si="35"/>
        <v>0</v>
      </c>
    </row>
    <row r="200" spans="1:26" ht="15" thickBot="1" x14ac:dyDescent="0.35">
      <c r="A200" s="5"/>
      <c r="B200" s="5"/>
      <c r="C200" s="5" t="e">
        <f>VLOOKUP(Table2689[[#This Row],[Redni broj natjecatelja]],'Popis sudionika'!$A$4:$C$300,2,TRUE)</f>
        <v>#N/A</v>
      </c>
      <c r="D200" s="5" t="e">
        <f>VLOOKUP(Table2689[[#This Row],[Redni broj natjecatelja]],'Popis sudionika'!$A$4:$C$300,3,TRUE)</f>
        <v>#N/A</v>
      </c>
      <c r="E200" s="13"/>
      <c r="F200" s="14"/>
      <c r="G200" s="15"/>
      <c r="H200" s="10">
        <f t="shared" si="36"/>
        <v>0</v>
      </c>
      <c r="I200" s="13"/>
      <c r="J200" s="14"/>
      <c r="K200" s="15"/>
      <c r="L200" s="10">
        <f t="shared" si="37"/>
        <v>0</v>
      </c>
      <c r="M200" s="13"/>
      <c r="N200" s="14"/>
      <c r="O200" s="15"/>
      <c r="P200" s="10">
        <f t="shared" si="38"/>
        <v>0</v>
      </c>
      <c r="Q200" s="13"/>
      <c r="R200" s="14"/>
      <c r="S200" s="15"/>
      <c r="T200" s="10">
        <f t="shared" si="39"/>
        <v>0</v>
      </c>
      <c r="U200" s="13"/>
      <c r="V200" s="14"/>
      <c r="W200" s="15"/>
      <c r="X200" s="10">
        <f t="shared" si="40"/>
        <v>0</v>
      </c>
      <c r="Y200" s="10" t="e">
        <f>(#REF!+#REF!+#REF!)</f>
        <v>#REF!</v>
      </c>
      <c r="Z200" s="10">
        <f t="shared" si="35"/>
        <v>0</v>
      </c>
    </row>
    <row r="201" spans="1:26" ht="15" thickTop="1" x14ac:dyDescent="0.3"/>
  </sheetData>
  <mergeCells count="1">
    <mergeCell ref="A1:D1"/>
  </mergeCells>
  <pageMargins left="0.7" right="0.7" top="0.75" bottom="0.75" header="0.3" footer="0.3"/>
  <pageSetup paperSize="9" scale="47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1"/>
  <sheetViews>
    <sheetView view="pageLayout" topLeftCell="B1" zoomScaleNormal="84" workbookViewId="0">
      <selection activeCell="A2" sqref="A1:A1048576"/>
    </sheetView>
  </sheetViews>
  <sheetFormatPr defaultRowHeight="14.4" x14ac:dyDescent="0.3"/>
  <cols>
    <col min="1" max="1" width="13.6640625" hidden="1" customWidth="1"/>
    <col min="2" max="2" width="9.44140625" customWidth="1"/>
    <col min="3" max="3" width="15.6640625" customWidth="1"/>
    <col min="4" max="4" width="15.44140625" customWidth="1"/>
    <col min="5" max="5" width="15.5546875" hidden="1" customWidth="1"/>
    <col min="6" max="8" width="10.33203125" hidden="1" customWidth="1"/>
    <col min="9" max="9" width="12.5546875" hidden="1" customWidth="1"/>
    <col min="10" max="12" width="10.33203125" hidden="1" customWidth="1"/>
    <col min="13" max="13" width="15.5546875" hidden="1" customWidth="1"/>
    <col min="14" max="16" width="10.33203125" hidden="1" customWidth="1"/>
    <col min="17" max="17" width="15.5546875" hidden="1" customWidth="1"/>
    <col min="18" max="20" width="10.33203125" hidden="1" customWidth="1"/>
    <col min="21" max="21" width="15.5546875" hidden="1" customWidth="1"/>
    <col min="22" max="25" width="10.33203125" hidden="1" customWidth="1"/>
    <col min="26" max="26" width="11.44140625" customWidth="1"/>
  </cols>
  <sheetData>
    <row r="1" spans="1:26" x14ac:dyDescent="0.3">
      <c r="A1" s="28" t="s">
        <v>158</v>
      </c>
      <c r="B1" s="28"/>
      <c r="C1" s="28"/>
      <c r="D1" s="28"/>
    </row>
    <row r="3" spans="1:26" s="3" customFormat="1" ht="28.8" x14ac:dyDescent="0.3">
      <c r="A3" s="2" t="s">
        <v>24</v>
      </c>
      <c r="B3" s="2" t="s">
        <v>23</v>
      </c>
      <c r="C3" s="1" t="s">
        <v>25</v>
      </c>
      <c r="D3" s="1" t="s">
        <v>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1</v>
      </c>
    </row>
    <row r="4" spans="1:26" x14ac:dyDescent="0.3">
      <c r="A4" s="19" t="s">
        <v>164</v>
      </c>
      <c r="B4" s="19" t="s">
        <v>164</v>
      </c>
      <c r="C4" s="19" t="str">
        <f>VLOOKUP(Table268910[[#This Row],[Redni broj natjecatelja]],'Popis sudionika'!$A$4:$C$300,2,TRUE)</f>
        <v>Ante Milas</v>
      </c>
      <c r="D4" s="19" t="str">
        <f>VLOOKUP(Table268910[[#This Row],[Redni broj natjecatelja]],'Popis sudionika'!$A$4:$C$300,3,TRUE)</f>
        <v>Osijek, HR</v>
      </c>
      <c r="E4" s="20">
        <v>14.6</v>
      </c>
      <c r="F4" s="19">
        <v>19.7</v>
      </c>
      <c r="G4" s="21">
        <v>24.8</v>
      </c>
      <c r="H4" s="22">
        <f t="shared" ref="H4:H35" si="0">(E4+F4+G4)</f>
        <v>59.099999999999994</v>
      </c>
      <c r="I4" s="20">
        <v>14.9</v>
      </c>
      <c r="J4" s="19">
        <v>19.8</v>
      </c>
      <c r="K4" s="21">
        <v>24.9</v>
      </c>
      <c r="L4" s="22">
        <f t="shared" ref="L4:L35" si="1">(I4+J4+K4)</f>
        <v>59.6</v>
      </c>
      <c r="M4" s="20">
        <v>14.7</v>
      </c>
      <c r="N4" s="19">
        <v>19.2</v>
      </c>
      <c r="O4" s="21">
        <v>24.3</v>
      </c>
      <c r="P4" s="22">
        <f t="shared" ref="P4:P35" si="2">(M4+N4+O4)</f>
        <v>58.2</v>
      </c>
      <c r="Q4" s="20">
        <v>14.7</v>
      </c>
      <c r="R4" s="19">
        <v>19.7</v>
      </c>
      <c r="S4" s="21">
        <v>24.8</v>
      </c>
      <c r="T4" s="22">
        <f t="shared" ref="T4:T35" si="3">(Q4+R4+S4)</f>
        <v>59.2</v>
      </c>
      <c r="U4" s="20">
        <v>14.4</v>
      </c>
      <c r="V4" s="19">
        <v>19.100000000000001</v>
      </c>
      <c r="W4" s="21">
        <v>24.1</v>
      </c>
      <c r="X4" s="22">
        <f t="shared" ref="X4:X35" si="4">(U4+V4+W4)</f>
        <v>57.6</v>
      </c>
      <c r="Y4" s="22" t="e">
        <f>(#REF!+#REF!+#REF!)</f>
        <v>#REF!</v>
      </c>
      <c r="Z4" s="22">
        <f t="shared" ref="Z4:Z35" si="5">(H4+L4+P4+T4+X4)/5</f>
        <v>58.739999999999995</v>
      </c>
    </row>
    <row r="5" spans="1:26" x14ac:dyDescent="0.3">
      <c r="A5" s="19" t="s">
        <v>167</v>
      </c>
      <c r="B5" s="19" t="s">
        <v>167</v>
      </c>
      <c r="C5" s="19" t="str">
        <f>VLOOKUP(Table268910[[#This Row],[Redni broj natjecatelja]],'Popis sudionika'!$A$4:$C$300,2,TRUE)</f>
        <v>Ante Baković</v>
      </c>
      <c r="D5" s="19" t="str">
        <f>VLOOKUP(Table268910[[#This Row],[Redni broj natjecatelja]],'Popis sudionika'!$A$4:$C$300,3,TRUE)</f>
        <v>Zagreb, HR</v>
      </c>
      <c r="E5" s="20">
        <v>14.2</v>
      </c>
      <c r="F5" s="19">
        <v>19.2</v>
      </c>
      <c r="G5" s="21">
        <v>24.1</v>
      </c>
      <c r="H5" s="22">
        <f t="shared" si="0"/>
        <v>57.5</v>
      </c>
      <c r="I5" s="20">
        <v>14</v>
      </c>
      <c r="J5" s="19">
        <v>19.2</v>
      </c>
      <c r="K5" s="21">
        <v>24.7</v>
      </c>
      <c r="L5" s="22">
        <f t="shared" si="1"/>
        <v>57.900000000000006</v>
      </c>
      <c r="M5" s="20">
        <v>14.6</v>
      </c>
      <c r="N5" s="19">
        <v>19.100000000000001</v>
      </c>
      <c r="O5" s="21">
        <v>24.1</v>
      </c>
      <c r="P5" s="22">
        <f t="shared" si="2"/>
        <v>57.800000000000004</v>
      </c>
      <c r="Q5" s="20">
        <v>14.5</v>
      </c>
      <c r="R5" s="19">
        <v>19.399999999999999</v>
      </c>
      <c r="S5" s="21">
        <v>24.8</v>
      </c>
      <c r="T5" s="22">
        <f t="shared" si="3"/>
        <v>58.7</v>
      </c>
      <c r="U5" s="20">
        <v>14.8</v>
      </c>
      <c r="V5" s="19">
        <v>19.899999999999999</v>
      </c>
      <c r="W5" s="21">
        <v>24.8</v>
      </c>
      <c r="X5" s="22">
        <f t="shared" si="4"/>
        <v>59.5</v>
      </c>
      <c r="Y5" s="22" t="e">
        <f>(#REF!+#REF!+#REF!)</f>
        <v>#REF!</v>
      </c>
      <c r="Z5" s="22">
        <f t="shared" si="5"/>
        <v>58.280000000000008</v>
      </c>
    </row>
    <row r="6" spans="1:26" x14ac:dyDescent="0.3">
      <c r="A6" s="19" t="s">
        <v>172</v>
      </c>
      <c r="B6" s="19" t="s">
        <v>172</v>
      </c>
      <c r="C6" s="19" t="str">
        <f>VLOOKUP(Table268910[[#This Row],[Redni broj natjecatelja]],'Popis sudionika'!$A$4:$C$300,2,TRUE)</f>
        <v>Roman Kragl</v>
      </c>
      <c r="D6" s="19" t="str">
        <f>VLOOKUP(Table268910[[#This Row],[Redni broj natjecatelja]],'Popis sudionika'!$A$4:$C$300,3,TRUE)</f>
        <v>Sevnica, Slo</v>
      </c>
      <c r="E6" s="20">
        <v>14.5</v>
      </c>
      <c r="F6" s="19">
        <v>19.100000000000001</v>
      </c>
      <c r="G6" s="21">
        <v>23.4</v>
      </c>
      <c r="H6" s="22">
        <f t="shared" si="0"/>
        <v>57</v>
      </c>
      <c r="I6" s="20">
        <v>14.2</v>
      </c>
      <c r="J6" s="19">
        <v>19.3</v>
      </c>
      <c r="K6" s="21">
        <v>24.1</v>
      </c>
      <c r="L6" s="22">
        <f t="shared" si="1"/>
        <v>57.6</v>
      </c>
      <c r="M6" s="20">
        <v>14.6</v>
      </c>
      <c r="N6" s="19">
        <v>18.899999999999999</v>
      </c>
      <c r="O6" s="21">
        <v>23.9</v>
      </c>
      <c r="P6" s="22">
        <f t="shared" si="2"/>
        <v>57.4</v>
      </c>
      <c r="Q6" s="20">
        <v>14.1</v>
      </c>
      <c r="R6" s="19">
        <v>19.3</v>
      </c>
      <c r="S6" s="21">
        <v>24.7</v>
      </c>
      <c r="T6" s="22">
        <f t="shared" si="3"/>
        <v>58.099999999999994</v>
      </c>
      <c r="U6" s="20">
        <v>14.8</v>
      </c>
      <c r="V6" s="19">
        <v>19.600000000000001</v>
      </c>
      <c r="W6" s="21">
        <v>24.5</v>
      </c>
      <c r="X6" s="22">
        <f t="shared" si="4"/>
        <v>58.900000000000006</v>
      </c>
      <c r="Y6" s="22" t="e">
        <f>(#REF!+#REF!+#REF!)</f>
        <v>#REF!</v>
      </c>
      <c r="Z6" s="22">
        <f t="shared" si="5"/>
        <v>57.8</v>
      </c>
    </row>
    <row r="7" spans="1:26" x14ac:dyDescent="0.3">
      <c r="A7" s="19" t="s">
        <v>169</v>
      </c>
      <c r="B7" s="19" t="s">
        <v>169</v>
      </c>
      <c r="C7" s="19" t="str">
        <f>VLOOKUP(Table268910[[#This Row],[Redni broj natjecatelja]],'Popis sudionika'!$A$4:$C$300,2,TRUE)</f>
        <v>Ivica Berdik</v>
      </c>
      <c r="D7" s="19" t="str">
        <f>VLOOKUP(Table268910[[#This Row],[Redni broj natjecatelja]],'Popis sudionika'!$A$4:$C$300,3,TRUE)</f>
        <v>Volavlje, HR</v>
      </c>
      <c r="E7" s="20">
        <v>14.4</v>
      </c>
      <c r="F7" s="19">
        <v>19.3</v>
      </c>
      <c r="G7" s="21">
        <v>23.6</v>
      </c>
      <c r="H7" s="22">
        <f t="shared" si="0"/>
        <v>57.300000000000004</v>
      </c>
      <c r="I7" s="20">
        <v>14.7</v>
      </c>
      <c r="J7" s="19">
        <v>19.3</v>
      </c>
      <c r="K7" s="21">
        <v>24.3</v>
      </c>
      <c r="L7" s="22">
        <f t="shared" si="1"/>
        <v>58.3</v>
      </c>
      <c r="M7" s="20">
        <v>14.1</v>
      </c>
      <c r="N7" s="19">
        <v>18.7</v>
      </c>
      <c r="O7" s="21">
        <v>22.7</v>
      </c>
      <c r="P7" s="22">
        <f t="shared" si="2"/>
        <v>55.5</v>
      </c>
      <c r="Q7" s="20">
        <v>14.8</v>
      </c>
      <c r="R7" s="19">
        <v>19.7</v>
      </c>
      <c r="S7" s="21">
        <v>24.1</v>
      </c>
      <c r="T7" s="22">
        <f t="shared" si="3"/>
        <v>58.6</v>
      </c>
      <c r="U7" s="20">
        <v>14.8</v>
      </c>
      <c r="V7" s="19">
        <v>19.8</v>
      </c>
      <c r="W7" s="21">
        <v>24.5</v>
      </c>
      <c r="X7" s="22">
        <f t="shared" si="4"/>
        <v>59.1</v>
      </c>
      <c r="Y7" s="22" t="e">
        <f>(#REF!+#REF!+#REF!)</f>
        <v>#REF!</v>
      </c>
      <c r="Z7" s="22">
        <f t="shared" si="5"/>
        <v>57.760000000000005</v>
      </c>
    </row>
    <row r="8" spans="1:26" x14ac:dyDescent="0.3">
      <c r="A8" s="19" t="s">
        <v>173</v>
      </c>
      <c r="B8" s="19" t="s">
        <v>173</v>
      </c>
      <c r="C8" s="19" t="str">
        <f>VLOOKUP(Table268910[[#This Row],[Redni broj natjecatelja]],'Popis sudionika'!$A$4:$C$300,2,TRUE)</f>
        <v>Milan Janežić</v>
      </c>
      <c r="D8" s="19" t="str">
        <f>VLOOKUP(Table268910[[#This Row],[Redni broj natjecatelja]],'Popis sudionika'!$A$4:$C$300,3,TRUE)</f>
        <v>Škocjan, SLO</v>
      </c>
      <c r="E8" s="20">
        <v>14.5</v>
      </c>
      <c r="F8" s="19">
        <v>19.100000000000001</v>
      </c>
      <c r="G8" s="21">
        <v>22.8</v>
      </c>
      <c r="H8" s="22">
        <f t="shared" si="0"/>
        <v>56.400000000000006</v>
      </c>
      <c r="I8" s="20">
        <v>14.6</v>
      </c>
      <c r="J8" s="19">
        <v>19.2</v>
      </c>
      <c r="K8" s="21">
        <v>22.8</v>
      </c>
      <c r="L8" s="22">
        <f t="shared" si="1"/>
        <v>56.599999999999994</v>
      </c>
      <c r="M8" s="20">
        <v>14.6</v>
      </c>
      <c r="N8" s="19">
        <v>18.2</v>
      </c>
      <c r="O8" s="21">
        <v>24</v>
      </c>
      <c r="P8" s="22">
        <f t="shared" si="2"/>
        <v>56.8</v>
      </c>
      <c r="Q8" s="20">
        <v>14.7</v>
      </c>
      <c r="R8" s="19">
        <v>19.2</v>
      </c>
      <c r="S8" s="21">
        <v>24</v>
      </c>
      <c r="T8" s="22">
        <f t="shared" si="3"/>
        <v>57.9</v>
      </c>
      <c r="U8" s="20">
        <v>14.8</v>
      </c>
      <c r="V8" s="19">
        <v>19.100000000000001</v>
      </c>
      <c r="W8" s="21">
        <v>23.9</v>
      </c>
      <c r="X8" s="22">
        <f t="shared" si="4"/>
        <v>57.800000000000004</v>
      </c>
      <c r="Y8" s="22" t="e">
        <f>(#REF!+#REF!+#REF!)</f>
        <v>#REF!</v>
      </c>
      <c r="Z8" s="22">
        <f t="shared" si="5"/>
        <v>57.1</v>
      </c>
    </row>
    <row r="9" spans="1:26" x14ac:dyDescent="0.3">
      <c r="A9" s="19" t="s">
        <v>171</v>
      </c>
      <c r="B9" s="19" t="s">
        <v>171</v>
      </c>
      <c r="C9" s="19" t="str">
        <f>VLOOKUP(Table268910[[#This Row],[Redni broj natjecatelja]],'Popis sudionika'!$A$4:$C$300,2,TRUE)</f>
        <v>Jože Petkovšek</v>
      </c>
      <c r="D9" s="19" t="str">
        <f>VLOOKUP(Table268910[[#This Row],[Redni broj natjecatelja]],'Popis sudionika'!$A$4:$C$300,3,TRUE)</f>
        <v>Slovenija</v>
      </c>
      <c r="E9" s="20">
        <v>14.8</v>
      </c>
      <c r="F9" s="19">
        <v>19.2</v>
      </c>
      <c r="G9" s="21">
        <v>22.5</v>
      </c>
      <c r="H9" s="22">
        <f t="shared" si="0"/>
        <v>56.5</v>
      </c>
      <c r="I9" s="20">
        <v>14.6</v>
      </c>
      <c r="J9" s="19">
        <v>19.3</v>
      </c>
      <c r="K9" s="21">
        <v>22.9</v>
      </c>
      <c r="L9" s="22">
        <f t="shared" si="1"/>
        <v>56.8</v>
      </c>
      <c r="M9" s="20">
        <v>14.7</v>
      </c>
      <c r="N9" s="19">
        <v>19.2</v>
      </c>
      <c r="O9" s="21">
        <v>22.1</v>
      </c>
      <c r="P9" s="22">
        <f t="shared" si="2"/>
        <v>56</v>
      </c>
      <c r="Q9" s="20">
        <v>14.7</v>
      </c>
      <c r="R9" s="19">
        <v>19.100000000000001</v>
      </c>
      <c r="S9" s="21">
        <v>23.3</v>
      </c>
      <c r="T9" s="22">
        <f t="shared" si="3"/>
        <v>57.099999999999994</v>
      </c>
      <c r="U9" s="20">
        <v>14.8</v>
      </c>
      <c r="V9" s="19">
        <v>19.8</v>
      </c>
      <c r="W9" s="21">
        <v>24.1</v>
      </c>
      <c r="X9" s="22">
        <f t="shared" si="4"/>
        <v>58.7</v>
      </c>
      <c r="Y9" s="22" t="e">
        <f>(#REF!+#REF!+#REF!)</f>
        <v>#REF!</v>
      </c>
      <c r="Z9" s="22">
        <f t="shared" si="5"/>
        <v>57.02</v>
      </c>
    </row>
    <row r="10" spans="1:26" x14ac:dyDescent="0.3">
      <c r="A10" s="19" t="s">
        <v>174</v>
      </c>
      <c r="B10" s="19" t="s">
        <v>174</v>
      </c>
      <c r="C10" s="19" t="str">
        <f>VLOOKUP(Table268910[[#This Row],[Redni broj natjecatelja]],'Popis sudionika'!$A$4:$C$300,2,TRUE)</f>
        <v>Ana Janežić</v>
      </c>
      <c r="D10" s="19" t="str">
        <f>VLOOKUP(Table268910[[#This Row],[Redni broj natjecatelja]],'Popis sudionika'!$A$4:$C$300,3,TRUE)</f>
        <v>Škocjan, SLO</v>
      </c>
      <c r="E10" s="20">
        <v>14.7</v>
      </c>
      <c r="F10" s="19">
        <v>18.3</v>
      </c>
      <c r="G10" s="21">
        <v>23.7</v>
      </c>
      <c r="H10" s="22">
        <f t="shared" si="0"/>
        <v>56.7</v>
      </c>
      <c r="I10" s="20">
        <v>14.2</v>
      </c>
      <c r="J10" s="19">
        <v>19.100000000000001</v>
      </c>
      <c r="K10" s="21">
        <v>22.6</v>
      </c>
      <c r="L10" s="22">
        <f t="shared" si="1"/>
        <v>55.9</v>
      </c>
      <c r="M10" s="20">
        <v>14.7</v>
      </c>
      <c r="N10" s="19">
        <v>19.100000000000001</v>
      </c>
      <c r="O10" s="21">
        <v>22.4</v>
      </c>
      <c r="P10" s="22">
        <f t="shared" si="2"/>
        <v>56.199999999999996</v>
      </c>
      <c r="Q10" s="20">
        <v>14.7</v>
      </c>
      <c r="R10" s="19">
        <v>19.100000000000001</v>
      </c>
      <c r="S10" s="21">
        <v>23.8</v>
      </c>
      <c r="T10" s="22">
        <f t="shared" si="3"/>
        <v>57.599999999999994</v>
      </c>
      <c r="U10" s="20">
        <v>14.5</v>
      </c>
      <c r="V10" s="19">
        <v>19.2</v>
      </c>
      <c r="W10" s="21">
        <v>24.2</v>
      </c>
      <c r="X10" s="22">
        <f t="shared" si="4"/>
        <v>57.900000000000006</v>
      </c>
      <c r="Y10" s="22" t="e">
        <f>(#REF!+#REF!+#REF!)</f>
        <v>#REF!</v>
      </c>
      <c r="Z10" s="22">
        <f t="shared" si="5"/>
        <v>56.859999999999992</v>
      </c>
    </row>
    <row r="11" spans="1:26" x14ac:dyDescent="0.3">
      <c r="A11" s="19" t="s">
        <v>170</v>
      </c>
      <c r="B11" s="19" t="s">
        <v>170</v>
      </c>
      <c r="C11" s="19" t="str">
        <f>VLOOKUP(Table268910[[#This Row],[Redni broj natjecatelja]],'Popis sudionika'!$A$4:$C$300,2,TRUE)</f>
        <v>Boris Dvornik</v>
      </c>
      <c r="D11" s="19" t="str">
        <f>VLOOKUP(Table268910[[#This Row],[Redni broj natjecatelja]],'Popis sudionika'!$A$4:$C$300,3,TRUE)</f>
        <v>Šmarjeta 48, SLO</v>
      </c>
      <c r="E11" s="20">
        <v>14.1</v>
      </c>
      <c r="F11" s="19">
        <v>18.899999999999999</v>
      </c>
      <c r="G11" s="21">
        <v>23.3</v>
      </c>
      <c r="H11" s="22">
        <f t="shared" si="0"/>
        <v>56.3</v>
      </c>
      <c r="I11" s="20">
        <v>14.1</v>
      </c>
      <c r="J11" s="19">
        <v>18.8</v>
      </c>
      <c r="K11" s="21">
        <v>20.8</v>
      </c>
      <c r="L11" s="22">
        <f t="shared" si="1"/>
        <v>53.7</v>
      </c>
      <c r="M11" s="20">
        <v>13.8</v>
      </c>
      <c r="N11" s="19">
        <v>19.2</v>
      </c>
      <c r="O11" s="21">
        <v>22.8</v>
      </c>
      <c r="P11" s="22">
        <f t="shared" si="2"/>
        <v>55.8</v>
      </c>
      <c r="Q11" s="20">
        <v>14.9</v>
      </c>
      <c r="R11" s="19">
        <v>19.8</v>
      </c>
      <c r="S11" s="21">
        <v>23.9</v>
      </c>
      <c r="T11" s="22">
        <f t="shared" si="3"/>
        <v>58.6</v>
      </c>
      <c r="U11" s="20">
        <v>14.7</v>
      </c>
      <c r="V11" s="19">
        <v>19.399999999999999</v>
      </c>
      <c r="W11" s="21">
        <v>23.6</v>
      </c>
      <c r="X11" s="22">
        <f t="shared" si="4"/>
        <v>57.699999999999996</v>
      </c>
      <c r="Y11" s="22" t="e">
        <f>(#REF!+#REF!+#REF!)</f>
        <v>#REF!</v>
      </c>
      <c r="Z11" s="22">
        <f t="shared" si="5"/>
        <v>56.42</v>
      </c>
    </row>
    <row r="12" spans="1:26" x14ac:dyDescent="0.3">
      <c r="A12" s="19" t="s">
        <v>166</v>
      </c>
      <c r="B12" s="19" t="s">
        <v>166</v>
      </c>
      <c r="C12" s="19" t="str">
        <f>VLOOKUP(Table268910[[#This Row],[Redni broj natjecatelja]],'Popis sudionika'!$A$4:$C$300,2,TRUE)</f>
        <v>Luka Berdik</v>
      </c>
      <c r="D12" s="19" t="str">
        <f>VLOOKUP(Table268910[[#This Row],[Redni broj natjecatelja]],'Popis sudionika'!$A$4:$C$300,3,TRUE)</f>
        <v>Jurkovo Selo, HR</v>
      </c>
      <c r="E12" s="20">
        <v>14.3</v>
      </c>
      <c r="F12" s="19">
        <v>19.3</v>
      </c>
      <c r="G12" s="21">
        <v>22.1</v>
      </c>
      <c r="H12" s="22">
        <f t="shared" si="0"/>
        <v>55.7</v>
      </c>
      <c r="I12" s="20">
        <v>14.3</v>
      </c>
      <c r="J12" s="19">
        <v>19.399999999999999</v>
      </c>
      <c r="K12" s="21">
        <v>22.9</v>
      </c>
      <c r="L12" s="22">
        <f t="shared" si="1"/>
        <v>56.6</v>
      </c>
      <c r="M12" s="20">
        <v>14.3</v>
      </c>
      <c r="N12" s="19">
        <v>19.2</v>
      </c>
      <c r="O12" s="21">
        <v>21.1</v>
      </c>
      <c r="P12" s="22">
        <f t="shared" si="2"/>
        <v>54.6</v>
      </c>
      <c r="Q12" s="20">
        <v>14.2</v>
      </c>
      <c r="R12" s="19">
        <v>18.899999999999999</v>
      </c>
      <c r="S12" s="21">
        <v>22.3</v>
      </c>
      <c r="T12" s="22">
        <f t="shared" si="3"/>
        <v>55.399999999999991</v>
      </c>
      <c r="U12" s="20">
        <v>14.9</v>
      </c>
      <c r="V12" s="19">
        <v>19.8</v>
      </c>
      <c r="W12" s="21">
        <v>24.4</v>
      </c>
      <c r="X12" s="22">
        <f t="shared" si="4"/>
        <v>59.1</v>
      </c>
      <c r="Y12" s="22" t="e">
        <f>(#REF!+#REF!+#REF!)</f>
        <v>#REF!</v>
      </c>
      <c r="Z12" s="22">
        <f t="shared" si="5"/>
        <v>56.280000000000008</v>
      </c>
    </row>
    <row r="13" spans="1:26" x14ac:dyDescent="0.3">
      <c r="A13" s="19" t="s">
        <v>163</v>
      </c>
      <c r="B13" s="19" t="s">
        <v>163</v>
      </c>
      <c r="C13" s="19" t="str">
        <f>VLOOKUP(Table268910[[#This Row],[Redni broj natjecatelja]],'Popis sudionika'!$A$4:$C$300,2,TRUE)</f>
        <v>Marko Musić</v>
      </c>
      <c r="D13" s="19" t="str">
        <f>VLOOKUP(Table268910[[#This Row],[Redni broj natjecatelja]],'Popis sudionika'!$A$4:$C$300,3,TRUE)</f>
        <v>Vinkovci, HR</v>
      </c>
      <c r="E13" s="20">
        <v>13.8</v>
      </c>
      <c r="F13" s="19">
        <v>17.899999999999999</v>
      </c>
      <c r="G13" s="21">
        <v>24.6</v>
      </c>
      <c r="H13" s="22">
        <f t="shared" si="0"/>
        <v>56.3</v>
      </c>
      <c r="I13" s="20">
        <v>14.1</v>
      </c>
      <c r="J13" s="19">
        <v>18.899999999999999</v>
      </c>
      <c r="K13" s="21">
        <v>23.8</v>
      </c>
      <c r="L13" s="22">
        <f t="shared" si="1"/>
        <v>56.8</v>
      </c>
      <c r="M13" s="20">
        <v>13.4</v>
      </c>
      <c r="N13" s="19">
        <v>17.600000000000001</v>
      </c>
      <c r="O13" s="21">
        <v>22.9</v>
      </c>
      <c r="P13" s="22">
        <f t="shared" si="2"/>
        <v>53.9</v>
      </c>
      <c r="Q13" s="20">
        <v>14.8</v>
      </c>
      <c r="R13" s="19">
        <v>19.2</v>
      </c>
      <c r="S13" s="21">
        <v>24.4</v>
      </c>
      <c r="T13" s="22">
        <f t="shared" si="3"/>
        <v>58.4</v>
      </c>
      <c r="U13" s="20">
        <v>13.8</v>
      </c>
      <c r="V13" s="19">
        <v>17.899999999999999</v>
      </c>
      <c r="W13" s="21">
        <v>23.4</v>
      </c>
      <c r="X13" s="22">
        <f t="shared" si="4"/>
        <v>55.099999999999994</v>
      </c>
      <c r="Y13" s="22" t="e">
        <f>(#REF!+#REF!+#REF!)</f>
        <v>#REF!</v>
      </c>
      <c r="Z13" s="22">
        <f t="shared" si="5"/>
        <v>56.1</v>
      </c>
    </row>
    <row r="14" spans="1:26" x14ac:dyDescent="0.3">
      <c r="A14" s="19" t="s">
        <v>165</v>
      </c>
      <c r="B14" s="19" t="s">
        <v>165</v>
      </c>
      <c r="C14" s="19" t="str">
        <f>VLOOKUP(Table268910[[#This Row],[Redni broj natjecatelja]],'Popis sudionika'!$A$4:$C$300,2,TRUE)</f>
        <v>Iko Škaro</v>
      </c>
      <c r="D14" s="19" t="str">
        <f>VLOOKUP(Table268910[[#This Row],[Redni broj natjecatelja]],'Popis sudionika'!$A$4:$C$300,3,TRUE)</f>
        <v>Sesvetski Kraljevec, HR</v>
      </c>
      <c r="E14" s="20">
        <v>14.3</v>
      </c>
      <c r="F14" s="19">
        <v>18.7</v>
      </c>
      <c r="G14" s="21">
        <v>23.6</v>
      </c>
      <c r="H14" s="22">
        <f t="shared" si="0"/>
        <v>56.6</v>
      </c>
      <c r="I14" s="20">
        <v>13.8</v>
      </c>
      <c r="J14" s="19">
        <v>17.600000000000001</v>
      </c>
      <c r="K14" s="21">
        <v>23.6</v>
      </c>
      <c r="L14" s="22">
        <f t="shared" si="1"/>
        <v>55</v>
      </c>
      <c r="M14" s="20">
        <v>13.6</v>
      </c>
      <c r="N14" s="19">
        <v>17.399999999999999</v>
      </c>
      <c r="O14" s="21">
        <v>22.3</v>
      </c>
      <c r="P14" s="22">
        <f t="shared" si="2"/>
        <v>53.3</v>
      </c>
      <c r="Q14" s="20">
        <v>14.1</v>
      </c>
      <c r="R14" s="19">
        <v>17.8</v>
      </c>
      <c r="S14" s="21">
        <v>23.8</v>
      </c>
      <c r="T14" s="22">
        <f t="shared" si="3"/>
        <v>55.7</v>
      </c>
      <c r="U14" s="20">
        <v>14.5</v>
      </c>
      <c r="V14" s="19">
        <v>18.8</v>
      </c>
      <c r="W14" s="21">
        <v>23.8</v>
      </c>
      <c r="X14" s="22">
        <f t="shared" si="4"/>
        <v>57.099999999999994</v>
      </c>
      <c r="Y14" s="22" t="e">
        <f>(#REF!+#REF!+#REF!)</f>
        <v>#REF!</v>
      </c>
      <c r="Z14" s="22">
        <f t="shared" si="5"/>
        <v>55.539999999999985</v>
      </c>
    </row>
    <row r="15" spans="1:26" x14ac:dyDescent="0.3">
      <c r="A15" s="19" t="s">
        <v>168</v>
      </c>
      <c r="B15" s="19" t="s">
        <v>168</v>
      </c>
      <c r="C15" s="19" t="str">
        <f>VLOOKUP(Table268910[[#This Row],[Redni broj natjecatelja]],'Popis sudionika'!$A$4:$C$300,2,TRUE)</f>
        <v>Marko Baković</v>
      </c>
      <c r="D15" s="19" t="str">
        <f>VLOOKUP(Table268910[[#This Row],[Redni broj natjecatelja]],'Popis sudionika'!$A$4:$C$300,3,TRUE)</f>
        <v>Zagreb, HR</v>
      </c>
      <c r="E15" s="20">
        <v>14.2</v>
      </c>
      <c r="F15" s="19">
        <v>19.100000000000001</v>
      </c>
      <c r="G15" s="21">
        <v>22.6</v>
      </c>
      <c r="H15" s="22">
        <f t="shared" si="0"/>
        <v>55.9</v>
      </c>
      <c r="I15" s="20">
        <v>13.8</v>
      </c>
      <c r="J15" s="19">
        <v>18</v>
      </c>
      <c r="K15" s="21">
        <v>21.1</v>
      </c>
      <c r="L15" s="22">
        <f t="shared" si="1"/>
        <v>52.900000000000006</v>
      </c>
      <c r="M15" s="20">
        <v>13.7</v>
      </c>
      <c r="N15" s="19">
        <v>17.399999999999999</v>
      </c>
      <c r="O15" s="21">
        <v>21.8</v>
      </c>
      <c r="P15" s="22">
        <f t="shared" si="2"/>
        <v>52.9</v>
      </c>
      <c r="Q15" s="20">
        <v>13.7</v>
      </c>
      <c r="R15" s="19">
        <v>18.600000000000001</v>
      </c>
      <c r="S15" s="21">
        <v>22.3</v>
      </c>
      <c r="T15" s="22">
        <f t="shared" si="3"/>
        <v>54.599999999999994</v>
      </c>
      <c r="U15" s="20">
        <v>14.8</v>
      </c>
      <c r="V15" s="19">
        <v>18.8</v>
      </c>
      <c r="W15" s="21">
        <v>23.3</v>
      </c>
      <c r="X15" s="22">
        <f t="shared" si="4"/>
        <v>56.900000000000006</v>
      </c>
      <c r="Y15" s="22" t="e">
        <f>(#REF!+#REF!+#REF!)</f>
        <v>#REF!</v>
      </c>
      <c r="Z15" s="22">
        <f t="shared" si="5"/>
        <v>54.640000000000008</v>
      </c>
    </row>
    <row r="16" spans="1:26" ht="14.55" x14ac:dyDescent="0.3">
      <c r="A16" s="19" t="s">
        <v>162</v>
      </c>
      <c r="B16" s="19" t="s">
        <v>162</v>
      </c>
      <c r="C16" s="19" t="str">
        <f>VLOOKUP(Table268910[[#This Row],[Redni broj natjecatelja]],'Popis sudionika'!$A$4:$C$300,2,TRUE)</f>
        <v>Ivan Majić</v>
      </c>
      <c r="D16" s="19" t="str">
        <f>VLOOKUP(Table268910[[#This Row],[Redni broj natjecatelja]],'Popis sudionika'!$A$4:$C$300,3,TRUE)</f>
        <v>Dugo Selo, HR</v>
      </c>
      <c r="E16" s="20">
        <v>14.4</v>
      </c>
      <c r="F16" s="19">
        <v>18.8</v>
      </c>
      <c r="G16" s="21">
        <v>23.3</v>
      </c>
      <c r="H16" s="22">
        <f t="shared" si="0"/>
        <v>56.5</v>
      </c>
      <c r="I16" s="20">
        <v>13.4</v>
      </c>
      <c r="J16" s="19">
        <v>17.8</v>
      </c>
      <c r="K16" s="21">
        <v>22.3</v>
      </c>
      <c r="L16" s="22">
        <f t="shared" si="1"/>
        <v>53.5</v>
      </c>
      <c r="M16" s="20">
        <v>13.9</v>
      </c>
      <c r="N16" s="19">
        <v>17.2</v>
      </c>
      <c r="O16" s="21">
        <v>21.4</v>
      </c>
      <c r="P16" s="22">
        <f t="shared" si="2"/>
        <v>52.5</v>
      </c>
      <c r="Q16" s="20">
        <v>14.2</v>
      </c>
      <c r="R16" s="19">
        <v>17.100000000000001</v>
      </c>
      <c r="S16" s="21">
        <v>20.100000000000001</v>
      </c>
      <c r="T16" s="22">
        <f t="shared" si="3"/>
        <v>51.400000000000006</v>
      </c>
      <c r="U16" s="20">
        <v>14.3</v>
      </c>
      <c r="V16" s="19">
        <v>19.100000000000001</v>
      </c>
      <c r="W16" s="21">
        <v>22.7</v>
      </c>
      <c r="X16" s="22">
        <f t="shared" si="4"/>
        <v>56.100000000000009</v>
      </c>
      <c r="Y16" s="22" t="e">
        <f>(#REF!+#REF!+#REF!)</f>
        <v>#REF!</v>
      </c>
      <c r="Z16" s="22">
        <f t="shared" si="5"/>
        <v>54</v>
      </c>
    </row>
    <row r="17" spans="1:26" ht="14.55" x14ac:dyDescent="0.3">
      <c r="A17" s="23" t="s">
        <v>160</v>
      </c>
      <c r="B17" s="23" t="s">
        <v>160</v>
      </c>
      <c r="C17" s="23" t="str">
        <f>VLOOKUP(Table268910[[#This Row],[Redni broj natjecatelja]],'Popis sudionika'!$A$4:$C$300,2,TRUE)</f>
        <v>Iko Škaro</v>
      </c>
      <c r="D17" s="23" t="str">
        <f>VLOOKUP(Table268910[[#This Row],[Redni broj natjecatelja]],'Popis sudionika'!$A$4:$C$300,3,TRUE)</f>
        <v>Sesvetski Kraljevec, HR</v>
      </c>
      <c r="E17" s="24">
        <v>14.3</v>
      </c>
      <c r="F17" s="23">
        <v>18.5</v>
      </c>
      <c r="G17" s="25">
        <v>21.1</v>
      </c>
      <c r="H17" s="26">
        <f t="shared" si="0"/>
        <v>53.9</v>
      </c>
      <c r="I17" s="24">
        <v>12.7</v>
      </c>
      <c r="J17" s="23">
        <v>15.8</v>
      </c>
      <c r="K17" s="25">
        <v>21.4</v>
      </c>
      <c r="L17" s="26">
        <f t="shared" si="1"/>
        <v>49.9</v>
      </c>
      <c r="M17" s="24">
        <v>13.7</v>
      </c>
      <c r="N17" s="23">
        <v>18</v>
      </c>
      <c r="O17" s="25">
        <v>22.3</v>
      </c>
      <c r="P17" s="26">
        <f t="shared" si="2"/>
        <v>54</v>
      </c>
      <c r="Q17" s="24">
        <v>13.9</v>
      </c>
      <c r="R17" s="23">
        <v>18.899999999999999</v>
      </c>
      <c r="S17" s="25">
        <v>22.3</v>
      </c>
      <c r="T17" s="26">
        <f t="shared" si="3"/>
        <v>55.099999999999994</v>
      </c>
      <c r="U17" s="24">
        <v>13.9</v>
      </c>
      <c r="V17" s="23">
        <v>18.899999999999999</v>
      </c>
      <c r="W17" s="25">
        <v>20.8</v>
      </c>
      <c r="X17" s="26">
        <f t="shared" si="4"/>
        <v>53.599999999999994</v>
      </c>
      <c r="Y17" s="26" t="e">
        <f>(#REF!+#REF!+#REF!)</f>
        <v>#REF!</v>
      </c>
      <c r="Z17" s="26">
        <f t="shared" si="5"/>
        <v>53.3</v>
      </c>
    </row>
    <row r="18" spans="1:26" ht="14.55" x14ac:dyDescent="0.3">
      <c r="A18" s="23" t="s">
        <v>161</v>
      </c>
      <c r="B18" s="23" t="s">
        <v>161</v>
      </c>
      <c r="C18" s="23" t="str">
        <f>VLOOKUP(Table268910[[#This Row],[Redni broj natjecatelja]],'Popis sudionika'!$A$4:$C$300,2,TRUE)</f>
        <v>Ivica Ivanda</v>
      </c>
      <c r="D18" s="23" t="str">
        <f>VLOOKUP(Table268910[[#This Row],[Redni broj natjecatelja]],'Popis sudionika'!$A$4:$C$300,3,TRUE)</f>
        <v>Dugo Selo, HR</v>
      </c>
      <c r="E18" s="24">
        <v>14.1</v>
      </c>
      <c r="F18" s="23">
        <v>17</v>
      </c>
      <c r="G18" s="25">
        <v>19.7</v>
      </c>
      <c r="H18" s="26">
        <f t="shared" si="0"/>
        <v>50.8</v>
      </c>
      <c r="I18" s="24">
        <v>14.1</v>
      </c>
      <c r="J18" s="23">
        <v>18.899999999999999</v>
      </c>
      <c r="K18" s="25">
        <v>22.8</v>
      </c>
      <c r="L18" s="26">
        <f t="shared" si="1"/>
        <v>55.8</v>
      </c>
      <c r="M18" s="24">
        <v>13.7</v>
      </c>
      <c r="N18" s="23">
        <v>16.3</v>
      </c>
      <c r="O18" s="25">
        <v>19.2</v>
      </c>
      <c r="P18" s="26">
        <f t="shared" si="2"/>
        <v>49.2</v>
      </c>
      <c r="Q18" s="24">
        <v>13.7</v>
      </c>
      <c r="R18" s="23">
        <v>17.3</v>
      </c>
      <c r="S18" s="25">
        <v>19.899999999999999</v>
      </c>
      <c r="T18" s="26">
        <f t="shared" si="3"/>
        <v>50.9</v>
      </c>
      <c r="U18" s="24">
        <v>14.1</v>
      </c>
      <c r="V18" s="23">
        <v>19.100000000000001</v>
      </c>
      <c r="W18" s="25">
        <v>20.7</v>
      </c>
      <c r="X18" s="26">
        <f t="shared" si="4"/>
        <v>53.900000000000006</v>
      </c>
      <c r="Y18" s="26" t="e">
        <f>(#REF!+#REF!+#REF!)</f>
        <v>#REF!</v>
      </c>
      <c r="Z18" s="26">
        <f t="shared" si="5"/>
        <v>52.120000000000005</v>
      </c>
    </row>
    <row r="19" spans="1:26" ht="14.55" x14ac:dyDescent="0.3">
      <c r="A19" s="23" t="s">
        <v>159</v>
      </c>
      <c r="B19" s="23" t="s">
        <v>159</v>
      </c>
      <c r="C19" s="23" t="str">
        <f>VLOOKUP(Table268910[[#This Row],[Redni broj natjecatelja]],'Popis sudionika'!$A$4:$C$300,2,TRUE)</f>
        <v>Ksenija Perić</v>
      </c>
      <c r="D19" s="23" t="str">
        <f>VLOOKUP(Table268910[[#This Row],[Redni broj natjecatelja]],'Popis sudionika'!$A$4:$C$300,3,TRUE)</f>
        <v>Imotski, HR</v>
      </c>
      <c r="E19" s="24">
        <v>13.7</v>
      </c>
      <c r="F19" s="23">
        <v>16.2</v>
      </c>
      <c r="G19" s="25">
        <v>19.2</v>
      </c>
      <c r="H19" s="26">
        <f t="shared" si="0"/>
        <v>49.099999999999994</v>
      </c>
      <c r="I19" s="24">
        <v>14.1</v>
      </c>
      <c r="J19" s="23">
        <v>17.8</v>
      </c>
      <c r="K19" s="25">
        <v>21.6</v>
      </c>
      <c r="L19" s="26">
        <f t="shared" si="1"/>
        <v>53.5</v>
      </c>
      <c r="M19" s="24">
        <v>14</v>
      </c>
      <c r="N19" s="23">
        <v>16.3</v>
      </c>
      <c r="O19" s="25">
        <v>19.8</v>
      </c>
      <c r="P19" s="26">
        <f t="shared" si="2"/>
        <v>50.1</v>
      </c>
      <c r="Q19" s="24">
        <v>13.9</v>
      </c>
      <c r="R19" s="23">
        <v>17.2</v>
      </c>
      <c r="S19" s="25">
        <v>21.7</v>
      </c>
      <c r="T19" s="26">
        <f t="shared" si="3"/>
        <v>52.8</v>
      </c>
      <c r="U19" s="24">
        <v>13.8</v>
      </c>
      <c r="V19" s="23">
        <v>18.5</v>
      </c>
      <c r="W19" s="25">
        <v>21.3</v>
      </c>
      <c r="X19" s="26">
        <f t="shared" si="4"/>
        <v>53.599999999999994</v>
      </c>
      <c r="Y19" s="26" t="e">
        <f>(#REF!+#REF!+#REF!)</f>
        <v>#REF!</v>
      </c>
      <c r="Z19" s="26">
        <f t="shared" si="5"/>
        <v>51.820000000000007</v>
      </c>
    </row>
    <row r="20" spans="1:26" ht="14.55" x14ac:dyDescent="0.3">
      <c r="A20" s="5"/>
      <c r="B20" s="5"/>
      <c r="C20" s="5" t="e">
        <f>VLOOKUP(Table268910[[#This Row],[Redni broj natjecatelja]],'Popis sudionika'!$A$4:$C$300,2,TRUE)</f>
        <v>#N/A</v>
      </c>
      <c r="D20" s="5" t="e">
        <f>VLOOKUP(Table268910[[#This Row],[Redni broj natjecatelja]],'Popis sudionika'!$A$4:$C$300,3,TRUE)</f>
        <v>#N/A</v>
      </c>
      <c r="E20" s="11"/>
      <c r="F20" s="5"/>
      <c r="G20" s="12"/>
      <c r="H20" s="9">
        <f t="shared" si="0"/>
        <v>0</v>
      </c>
      <c r="I20" s="11"/>
      <c r="J20" s="5"/>
      <c r="K20" s="12"/>
      <c r="L20" s="9">
        <f t="shared" si="1"/>
        <v>0</v>
      </c>
      <c r="M20" s="11"/>
      <c r="N20" s="5"/>
      <c r="O20" s="12"/>
      <c r="P20" s="9">
        <f t="shared" si="2"/>
        <v>0</v>
      </c>
      <c r="Q20" s="11"/>
      <c r="R20" s="5"/>
      <c r="S20" s="12"/>
      <c r="T20" s="9">
        <f t="shared" si="3"/>
        <v>0</v>
      </c>
      <c r="U20" s="11"/>
      <c r="V20" s="5"/>
      <c r="W20" s="12"/>
      <c r="X20" s="9">
        <f t="shared" si="4"/>
        <v>0</v>
      </c>
      <c r="Y20" s="9" t="e">
        <f>(#REF!+#REF!+#REF!)</f>
        <v>#REF!</v>
      </c>
      <c r="Z20" s="9">
        <f t="shared" si="5"/>
        <v>0</v>
      </c>
    </row>
    <row r="21" spans="1:26" x14ac:dyDescent="0.3">
      <c r="A21" s="5"/>
      <c r="B21" s="5"/>
      <c r="C21" s="5" t="e">
        <f>VLOOKUP(Table268910[[#This Row],[Redni broj natjecatelja]],'Popis sudionika'!$A$4:$C$300,2,TRUE)</f>
        <v>#N/A</v>
      </c>
      <c r="D21" s="5" t="e">
        <f>VLOOKUP(Table268910[[#This Row],[Redni broj natjecatelja]],'Popis sudionika'!$A$4:$C$300,3,TRUE)</f>
        <v>#N/A</v>
      </c>
      <c r="E21" s="11"/>
      <c r="F21" s="5"/>
      <c r="G21" s="12"/>
      <c r="H21" s="9">
        <f t="shared" si="0"/>
        <v>0</v>
      </c>
      <c r="I21" s="11"/>
      <c r="J21" s="5"/>
      <c r="K21" s="12"/>
      <c r="L21" s="9">
        <f t="shared" si="1"/>
        <v>0</v>
      </c>
      <c r="M21" s="11"/>
      <c r="N21" s="5"/>
      <c r="O21" s="12"/>
      <c r="P21" s="9">
        <f t="shared" si="2"/>
        <v>0</v>
      </c>
      <c r="Q21" s="11"/>
      <c r="R21" s="5"/>
      <c r="S21" s="12"/>
      <c r="T21" s="9">
        <f t="shared" si="3"/>
        <v>0</v>
      </c>
      <c r="U21" s="11"/>
      <c r="V21" s="5"/>
      <c r="W21" s="12"/>
      <c r="X21" s="9">
        <f t="shared" si="4"/>
        <v>0</v>
      </c>
      <c r="Y21" s="9" t="e">
        <f>(#REF!+#REF!+#REF!)</f>
        <v>#REF!</v>
      </c>
      <c r="Z21" s="9">
        <f t="shared" si="5"/>
        <v>0</v>
      </c>
    </row>
    <row r="22" spans="1:26" x14ac:dyDescent="0.3">
      <c r="A22" s="5"/>
      <c r="B22" s="5"/>
      <c r="C22" s="5" t="e">
        <f>VLOOKUP(Table268910[[#This Row],[Redni broj natjecatelja]],'Popis sudionika'!$A$4:$C$300,2,TRUE)</f>
        <v>#N/A</v>
      </c>
      <c r="D22" s="5" t="e">
        <f>VLOOKUP(Table268910[[#This Row],[Redni broj natjecatelja]],'Popis sudionika'!$A$4:$C$300,3,TRUE)</f>
        <v>#N/A</v>
      </c>
      <c r="E22" s="11"/>
      <c r="F22" s="5"/>
      <c r="G22" s="12"/>
      <c r="H22" s="9">
        <f t="shared" si="0"/>
        <v>0</v>
      </c>
      <c r="I22" s="11"/>
      <c r="J22" s="5"/>
      <c r="K22" s="12"/>
      <c r="L22" s="9">
        <f t="shared" si="1"/>
        <v>0</v>
      </c>
      <c r="M22" s="11"/>
      <c r="N22" s="5"/>
      <c r="O22" s="12"/>
      <c r="P22" s="9">
        <f t="shared" si="2"/>
        <v>0</v>
      </c>
      <c r="Q22" s="11"/>
      <c r="R22" s="5"/>
      <c r="S22" s="12"/>
      <c r="T22" s="9">
        <f t="shared" si="3"/>
        <v>0</v>
      </c>
      <c r="U22" s="11"/>
      <c r="V22" s="5"/>
      <c r="W22" s="12"/>
      <c r="X22" s="9">
        <f t="shared" si="4"/>
        <v>0</v>
      </c>
      <c r="Y22" s="9" t="e">
        <f>(#REF!+#REF!+#REF!)</f>
        <v>#REF!</v>
      </c>
      <c r="Z22" s="9">
        <f t="shared" si="5"/>
        <v>0</v>
      </c>
    </row>
    <row r="23" spans="1:26" x14ac:dyDescent="0.3">
      <c r="A23" s="5"/>
      <c r="B23" s="5"/>
      <c r="C23" s="5" t="e">
        <f>VLOOKUP(Table268910[[#This Row],[Redni broj natjecatelja]],'Popis sudionika'!$A$4:$C$300,2,TRUE)</f>
        <v>#N/A</v>
      </c>
      <c r="D23" s="5" t="e">
        <f>VLOOKUP(Table268910[[#This Row],[Redni broj natjecatelja]],'Popis sudionika'!$A$4:$C$300,3,TRUE)</f>
        <v>#N/A</v>
      </c>
      <c r="E23" s="11"/>
      <c r="F23" s="5"/>
      <c r="G23" s="12"/>
      <c r="H23" s="9">
        <f t="shared" si="0"/>
        <v>0</v>
      </c>
      <c r="I23" s="11"/>
      <c r="J23" s="5"/>
      <c r="K23" s="12"/>
      <c r="L23" s="9">
        <f t="shared" si="1"/>
        <v>0</v>
      </c>
      <c r="M23" s="11"/>
      <c r="N23" s="5"/>
      <c r="O23" s="12"/>
      <c r="P23" s="9">
        <f t="shared" si="2"/>
        <v>0</v>
      </c>
      <c r="Q23" s="11"/>
      <c r="R23" s="5"/>
      <c r="S23" s="12"/>
      <c r="T23" s="9">
        <f t="shared" si="3"/>
        <v>0</v>
      </c>
      <c r="U23" s="11"/>
      <c r="V23" s="5"/>
      <c r="W23" s="12"/>
      <c r="X23" s="9">
        <f t="shared" si="4"/>
        <v>0</v>
      </c>
      <c r="Y23" s="9" t="e">
        <f>(#REF!+#REF!+#REF!)</f>
        <v>#REF!</v>
      </c>
      <c r="Z23" s="9">
        <f t="shared" si="5"/>
        <v>0</v>
      </c>
    </row>
    <row r="24" spans="1:26" x14ac:dyDescent="0.3">
      <c r="A24" s="5"/>
      <c r="B24" s="5"/>
      <c r="C24" s="5" t="e">
        <f>VLOOKUP(Table268910[[#This Row],[Redni broj natjecatelja]],'Popis sudionika'!$A$4:$C$300,2,TRUE)</f>
        <v>#N/A</v>
      </c>
      <c r="D24" s="5" t="e">
        <f>VLOOKUP(Table268910[[#This Row],[Redni broj natjecatelja]],'Popis sudionika'!$A$4:$C$300,3,TRUE)</f>
        <v>#N/A</v>
      </c>
      <c r="E24" s="11"/>
      <c r="F24" s="5"/>
      <c r="G24" s="12"/>
      <c r="H24" s="9">
        <f t="shared" si="0"/>
        <v>0</v>
      </c>
      <c r="I24" s="11"/>
      <c r="J24" s="5"/>
      <c r="K24" s="12"/>
      <c r="L24" s="9">
        <f t="shared" si="1"/>
        <v>0</v>
      </c>
      <c r="M24" s="11"/>
      <c r="N24" s="5"/>
      <c r="O24" s="12"/>
      <c r="P24" s="9">
        <f t="shared" si="2"/>
        <v>0</v>
      </c>
      <c r="Q24" s="11"/>
      <c r="R24" s="5"/>
      <c r="S24" s="12"/>
      <c r="T24" s="9">
        <f t="shared" si="3"/>
        <v>0</v>
      </c>
      <c r="U24" s="11"/>
      <c r="V24" s="5"/>
      <c r="W24" s="12"/>
      <c r="X24" s="9">
        <f t="shared" si="4"/>
        <v>0</v>
      </c>
      <c r="Y24" s="9" t="e">
        <f>(#REF!+#REF!+#REF!)</f>
        <v>#REF!</v>
      </c>
      <c r="Z24" s="9">
        <f t="shared" si="5"/>
        <v>0</v>
      </c>
    </row>
    <row r="25" spans="1:26" x14ac:dyDescent="0.3">
      <c r="A25" s="5"/>
      <c r="B25" s="5"/>
      <c r="C25" s="5" t="e">
        <f>VLOOKUP(Table268910[[#This Row],[Redni broj natjecatelja]],'Popis sudionika'!$A$4:$C$300,2,TRUE)</f>
        <v>#N/A</v>
      </c>
      <c r="D25" s="5" t="e">
        <f>VLOOKUP(Table268910[[#This Row],[Redni broj natjecatelja]],'Popis sudionika'!$A$4:$C$300,3,TRUE)</f>
        <v>#N/A</v>
      </c>
      <c r="E25" s="11"/>
      <c r="F25" s="5"/>
      <c r="G25" s="12"/>
      <c r="H25" s="9">
        <f t="shared" si="0"/>
        <v>0</v>
      </c>
      <c r="I25" s="11"/>
      <c r="J25" s="5"/>
      <c r="K25" s="12"/>
      <c r="L25" s="9">
        <f t="shared" si="1"/>
        <v>0</v>
      </c>
      <c r="M25" s="11"/>
      <c r="N25" s="5"/>
      <c r="O25" s="12"/>
      <c r="P25" s="9">
        <f t="shared" si="2"/>
        <v>0</v>
      </c>
      <c r="Q25" s="11"/>
      <c r="R25" s="5"/>
      <c r="S25" s="12"/>
      <c r="T25" s="9">
        <f t="shared" si="3"/>
        <v>0</v>
      </c>
      <c r="U25" s="11"/>
      <c r="V25" s="5"/>
      <c r="W25" s="12"/>
      <c r="X25" s="9">
        <f t="shared" si="4"/>
        <v>0</v>
      </c>
      <c r="Y25" s="9" t="e">
        <f>(#REF!+#REF!+#REF!)</f>
        <v>#REF!</v>
      </c>
      <c r="Z25" s="9">
        <f t="shared" si="5"/>
        <v>0</v>
      </c>
    </row>
    <row r="26" spans="1:26" x14ac:dyDescent="0.3">
      <c r="A26" s="5"/>
      <c r="B26" s="5"/>
      <c r="C26" s="5" t="e">
        <f>VLOOKUP(Table268910[[#This Row],[Redni broj natjecatelja]],'Popis sudionika'!$A$4:$C$300,2,TRUE)</f>
        <v>#N/A</v>
      </c>
      <c r="D26" s="5" t="e">
        <f>VLOOKUP(Table268910[[#This Row],[Redni broj natjecatelja]],'Popis sudionika'!$A$4:$C$300,3,TRUE)</f>
        <v>#N/A</v>
      </c>
      <c r="E26" s="11"/>
      <c r="F26" s="5"/>
      <c r="G26" s="12"/>
      <c r="H26" s="9">
        <f t="shared" si="0"/>
        <v>0</v>
      </c>
      <c r="I26" s="11"/>
      <c r="J26" s="5"/>
      <c r="K26" s="12"/>
      <c r="L26" s="9">
        <f t="shared" si="1"/>
        <v>0</v>
      </c>
      <c r="M26" s="11"/>
      <c r="N26" s="5"/>
      <c r="O26" s="12"/>
      <c r="P26" s="9">
        <f t="shared" si="2"/>
        <v>0</v>
      </c>
      <c r="Q26" s="11"/>
      <c r="R26" s="5"/>
      <c r="S26" s="12"/>
      <c r="T26" s="9">
        <f t="shared" si="3"/>
        <v>0</v>
      </c>
      <c r="U26" s="11"/>
      <c r="V26" s="5"/>
      <c r="W26" s="12"/>
      <c r="X26" s="9">
        <f t="shared" si="4"/>
        <v>0</v>
      </c>
      <c r="Y26" s="9" t="e">
        <f>(#REF!+#REF!+#REF!)</f>
        <v>#REF!</v>
      </c>
      <c r="Z26" s="9">
        <f t="shared" si="5"/>
        <v>0</v>
      </c>
    </row>
    <row r="27" spans="1:26" x14ac:dyDescent="0.3">
      <c r="A27" s="5"/>
      <c r="B27" s="5"/>
      <c r="C27" s="5" t="e">
        <f>VLOOKUP(Table268910[[#This Row],[Redni broj natjecatelja]],'Popis sudionika'!$A$4:$C$300,2,TRUE)</f>
        <v>#N/A</v>
      </c>
      <c r="D27" s="5" t="e">
        <f>VLOOKUP(Table268910[[#This Row],[Redni broj natjecatelja]],'Popis sudionika'!$A$4:$C$300,3,TRUE)</f>
        <v>#N/A</v>
      </c>
      <c r="E27" s="11"/>
      <c r="F27" s="5"/>
      <c r="G27" s="12"/>
      <c r="H27" s="9">
        <f t="shared" si="0"/>
        <v>0</v>
      </c>
      <c r="I27" s="11"/>
      <c r="J27" s="5"/>
      <c r="K27" s="12"/>
      <c r="L27" s="9">
        <f t="shared" si="1"/>
        <v>0</v>
      </c>
      <c r="M27" s="11"/>
      <c r="N27" s="5"/>
      <c r="O27" s="12"/>
      <c r="P27" s="9">
        <f t="shared" si="2"/>
        <v>0</v>
      </c>
      <c r="Q27" s="11"/>
      <c r="R27" s="5"/>
      <c r="S27" s="12"/>
      <c r="T27" s="9">
        <f t="shared" si="3"/>
        <v>0</v>
      </c>
      <c r="U27" s="11"/>
      <c r="V27" s="5"/>
      <c r="W27" s="12"/>
      <c r="X27" s="9">
        <f t="shared" si="4"/>
        <v>0</v>
      </c>
      <c r="Y27" s="9" t="e">
        <f>(#REF!+#REF!+#REF!)</f>
        <v>#REF!</v>
      </c>
      <c r="Z27" s="9">
        <f t="shared" si="5"/>
        <v>0</v>
      </c>
    </row>
    <row r="28" spans="1:26" x14ac:dyDescent="0.3">
      <c r="A28" s="5"/>
      <c r="B28" s="5"/>
      <c r="C28" s="5" t="e">
        <f>VLOOKUP(Table268910[[#This Row],[Redni broj natjecatelja]],'Popis sudionika'!$A$4:$C$300,2,TRUE)</f>
        <v>#N/A</v>
      </c>
      <c r="D28" s="5" t="e">
        <f>VLOOKUP(Table268910[[#This Row],[Redni broj natjecatelja]],'Popis sudionika'!$A$4:$C$300,3,TRUE)</f>
        <v>#N/A</v>
      </c>
      <c r="E28" s="11"/>
      <c r="F28" s="5"/>
      <c r="G28" s="12"/>
      <c r="H28" s="9">
        <f t="shared" si="0"/>
        <v>0</v>
      </c>
      <c r="I28" s="11"/>
      <c r="J28" s="5"/>
      <c r="K28" s="12"/>
      <c r="L28" s="9">
        <f t="shared" si="1"/>
        <v>0</v>
      </c>
      <c r="M28" s="11"/>
      <c r="N28" s="5"/>
      <c r="O28" s="12"/>
      <c r="P28" s="9">
        <f t="shared" si="2"/>
        <v>0</v>
      </c>
      <c r="Q28" s="11"/>
      <c r="R28" s="5"/>
      <c r="S28" s="12"/>
      <c r="T28" s="9">
        <f t="shared" si="3"/>
        <v>0</v>
      </c>
      <c r="U28" s="11"/>
      <c r="V28" s="5"/>
      <c r="W28" s="12"/>
      <c r="X28" s="9">
        <f t="shared" si="4"/>
        <v>0</v>
      </c>
      <c r="Y28" s="9" t="e">
        <f>(#REF!+#REF!+#REF!)</f>
        <v>#REF!</v>
      </c>
      <c r="Z28" s="9">
        <f t="shared" si="5"/>
        <v>0</v>
      </c>
    </row>
    <row r="29" spans="1:26" x14ac:dyDescent="0.3">
      <c r="A29" s="5"/>
      <c r="B29" s="5"/>
      <c r="C29" s="5" t="e">
        <f>VLOOKUP(Table268910[[#This Row],[Redni broj natjecatelja]],'Popis sudionika'!$A$4:$C$300,2,TRUE)</f>
        <v>#N/A</v>
      </c>
      <c r="D29" s="5" t="e">
        <f>VLOOKUP(Table268910[[#This Row],[Redni broj natjecatelja]],'Popis sudionika'!$A$4:$C$300,3,TRUE)</f>
        <v>#N/A</v>
      </c>
      <c r="E29" s="11"/>
      <c r="F29" s="5"/>
      <c r="G29" s="12"/>
      <c r="H29" s="9">
        <f t="shared" si="0"/>
        <v>0</v>
      </c>
      <c r="I29" s="11"/>
      <c r="J29" s="5"/>
      <c r="K29" s="12"/>
      <c r="L29" s="9">
        <f t="shared" si="1"/>
        <v>0</v>
      </c>
      <c r="M29" s="11"/>
      <c r="N29" s="5"/>
      <c r="O29" s="12"/>
      <c r="P29" s="9">
        <f t="shared" si="2"/>
        <v>0</v>
      </c>
      <c r="Q29" s="11"/>
      <c r="R29" s="5"/>
      <c r="S29" s="12"/>
      <c r="T29" s="9">
        <f t="shared" si="3"/>
        <v>0</v>
      </c>
      <c r="U29" s="11"/>
      <c r="V29" s="5"/>
      <c r="W29" s="12"/>
      <c r="X29" s="9">
        <f t="shared" si="4"/>
        <v>0</v>
      </c>
      <c r="Y29" s="9" t="e">
        <f>(#REF!+#REF!+#REF!)</f>
        <v>#REF!</v>
      </c>
      <c r="Z29" s="9">
        <f t="shared" si="5"/>
        <v>0</v>
      </c>
    </row>
    <row r="30" spans="1:26" x14ac:dyDescent="0.3">
      <c r="A30" s="5"/>
      <c r="B30" s="5"/>
      <c r="C30" s="5" t="e">
        <f>VLOOKUP(Table268910[[#This Row],[Redni broj natjecatelja]],'Popis sudionika'!$A$4:$C$300,2,TRUE)</f>
        <v>#N/A</v>
      </c>
      <c r="D30" s="5" t="e">
        <f>VLOOKUP(Table268910[[#This Row],[Redni broj natjecatelja]],'Popis sudionika'!$A$4:$C$300,3,TRUE)</f>
        <v>#N/A</v>
      </c>
      <c r="E30" s="11"/>
      <c r="F30" s="5"/>
      <c r="G30" s="12"/>
      <c r="H30" s="9">
        <f t="shared" si="0"/>
        <v>0</v>
      </c>
      <c r="I30" s="11"/>
      <c r="J30" s="5"/>
      <c r="K30" s="12"/>
      <c r="L30" s="9">
        <f t="shared" si="1"/>
        <v>0</v>
      </c>
      <c r="M30" s="11"/>
      <c r="N30" s="5"/>
      <c r="O30" s="12"/>
      <c r="P30" s="9">
        <f t="shared" si="2"/>
        <v>0</v>
      </c>
      <c r="Q30" s="11"/>
      <c r="R30" s="5"/>
      <c r="S30" s="12"/>
      <c r="T30" s="9">
        <f t="shared" si="3"/>
        <v>0</v>
      </c>
      <c r="U30" s="11"/>
      <c r="V30" s="5"/>
      <c r="W30" s="12"/>
      <c r="X30" s="9">
        <f t="shared" si="4"/>
        <v>0</v>
      </c>
      <c r="Y30" s="9" t="e">
        <f>(#REF!+#REF!+#REF!)</f>
        <v>#REF!</v>
      </c>
      <c r="Z30" s="9">
        <f t="shared" si="5"/>
        <v>0</v>
      </c>
    </row>
    <row r="31" spans="1:26" x14ac:dyDescent="0.3">
      <c r="A31" s="5"/>
      <c r="B31" s="5"/>
      <c r="C31" s="5" t="e">
        <f>VLOOKUP(Table268910[[#This Row],[Redni broj natjecatelja]],'Popis sudionika'!$A$4:$C$300,2,TRUE)</f>
        <v>#N/A</v>
      </c>
      <c r="D31" s="5" t="e">
        <f>VLOOKUP(Table268910[[#This Row],[Redni broj natjecatelja]],'Popis sudionika'!$A$4:$C$300,3,TRUE)</f>
        <v>#N/A</v>
      </c>
      <c r="E31" s="11"/>
      <c r="F31" s="5"/>
      <c r="G31" s="12"/>
      <c r="H31" s="9">
        <f t="shared" si="0"/>
        <v>0</v>
      </c>
      <c r="I31" s="11"/>
      <c r="J31" s="5"/>
      <c r="K31" s="12"/>
      <c r="L31" s="9">
        <f t="shared" si="1"/>
        <v>0</v>
      </c>
      <c r="M31" s="11"/>
      <c r="N31" s="5"/>
      <c r="O31" s="12"/>
      <c r="P31" s="9">
        <f t="shared" si="2"/>
        <v>0</v>
      </c>
      <c r="Q31" s="11"/>
      <c r="R31" s="5"/>
      <c r="S31" s="12"/>
      <c r="T31" s="9">
        <f t="shared" si="3"/>
        <v>0</v>
      </c>
      <c r="U31" s="11"/>
      <c r="V31" s="5"/>
      <c r="W31" s="12"/>
      <c r="X31" s="9">
        <f t="shared" si="4"/>
        <v>0</v>
      </c>
      <c r="Y31" s="9" t="e">
        <f>(#REF!+#REF!+#REF!)</f>
        <v>#REF!</v>
      </c>
      <c r="Z31" s="9">
        <f t="shared" si="5"/>
        <v>0</v>
      </c>
    </row>
    <row r="32" spans="1:26" x14ac:dyDescent="0.3">
      <c r="A32" s="5"/>
      <c r="B32" s="5"/>
      <c r="C32" s="5" t="e">
        <f>VLOOKUP(Table268910[[#This Row],[Redni broj natjecatelja]],'Popis sudionika'!$A$4:$C$300,2,TRUE)</f>
        <v>#N/A</v>
      </c>
      <c r="D32" s="5" t="e">
        <f>VLOOKUP(Table268910[[#This Row],[Redni broj natjecatelja]],'Popis sudionika'!$A$4:$C$300,3,TRUE)</f>
        <v>#N/A</v>
      </c>
      <c r="E32" s="11"/>
      <c r="F32" s="5"/>
      <c r="G32" s="12"/>
      <c r="H32" s="9">
        <f t="shared" si="0"/>
        <v>0</v>
      </c>
      <c r="I32" s="11"/>
      <c r="J32" s="5"/>
      <c r="K32" s="12"/>
      <c r="L32" s="9">
        <f t="shared" si="1"/>
        <v>0</v>
      </c>
      <c r="M32" s="11"/>
      <c r="N32" s="5"/>
      <c r="O32" s="12"/>
      <c r="P32" s="9">
        <f t="shared" si="2"/>
        <v>0</v>
      </c>
      <c r="Q32" s="11"/>
      <c r="R32" s="5"/>
      <c r="S32" s="12"/>
      <c r="T32" s="9">
        <f t="shared" si="3"/>
        <v>0</v>
      </c>
      <c r="U32" s="11"/>
      <c r="V32" s="5"/>
      <c r="W32" s="12"/>
      <c r="X32" s="9">
        <f t="shared" si="4"/>
        <v>0</v>
      </c>
      <c r="Y32" s="9" t="e">
        <f>(#REF!+#REF!+#REF!)</f>
        <v>#REF!</v>
      </c>
      <c r="Z32" s="9">
        <f t="shared" si="5"/>
        <v>0</v>
      </c>
    </row>
    <row r="33" spans="1:26" x14ac:dyDescent="0.3">
      <c r="A33" s="5"/>
      <c r="B33" s="5"/>
      <c r="C33" s="5" t="e">
        <f>VLOOKUP(Table268910[[#This Row],[Redni broj natjecatelja]],'Popis sudionika'!$A$4:$C$300,2,TRUE)</f>
        <v>#N/A</v>
      </c>
      <c r="D33" s="5" t="e">
        <f>VLOOKUP(Table268910[[#This Row],[Redni broj natjecatelja]],'Popis sudionika'!$A$4:$C$300,3,TRUE)</f>
        <v>#N/A</v>
      </c>
      <c r="E33" s="11"/>
      <c r="F33" s="5"/>
      <c r="G33" s="12"/>
      <c r="H33" s="9">
        <f t="shared" si="0"/>
        <v>0</v>
      </c>
      <c r="I33" s="11"/>
      <c r="J33" s="5"/>
      <c r="K33" s="12"/>
      <c r="L33" s="9">
        <f t="shared" si="1"/>
        <v>0</v>
      </c>
      <c r="M33" s="11"/>
      <c r="N33" s="5"/>
      <c r="O33" s="12"/>
      <c r="P33" s="9">
        <f t="shared" si="2"/>
        <v>0</v>
      </c>
      <c r="Q33" s="11"/>
      <c r="R33" s="5"/>
      <c r="S33" s="12"/>
      <c r="T33" s="9">
        <f t="shared" si="3"/>
        <v>0</v>
      </c>
      <c r="U33" s="11"/>
      <c r="V33" s="5"/>
      <c r="W33" s="12"/>
      <c r="X33" s="9">
        <f t="shared" si="4"/>
        <v>0</v>
      </c>
      <c r="Y33" s="9" t="e">
        <f>(#REF!+#REF!+#REF!)</f>
        <v>#REF!</v>
      </c>
      <c r="Z33" s="9">
        <f t="shared" si="5"/>
        <v>0</v>
      </c>
    </row>
    <row r="34" spans="1:26" x14ac:dyDescent="0.3">
      <c r="A34" s="5"/>
      <c r="B34" s="5"/>
      <c r="C34" s="5" t="e">
        <f>VLOOKUP(Table268910[[#This Row],[Redni broj natjecatelja]],'Popis sudionika'!$A$4:$C$300,2,TRUE)</f>
        <v>#N/A</v>
      </c>
      <c r="D34" s="5" t="e">
        <f>VLOOKUP(Table268910[[#This Row],[Redni broj natjecatelja]],'Popis sudionika'!$A$4:$C$300,3,TRUE)</f>
        <v>#N/A</v>
      </c>
      <c r="E34" s="11"/>
      <c r="F34" s="5"/>
      <c r="G34" s="12"/>
      <c r="H34" s="9">
        <f t="shared" si="0"/>
        <v>0</v>
      </c>
      <c r="I34" s="11"/>
      <c r="J34" s="5"/>
      <c r="K34" s="12"/>
      <c r="L34" s="9">
        <f t="shared" si="1"/>
        <v>0</v>
      </c>
      <c r="M34" s="11"/>
      <c r="N34" s="5"/>
      <c r="O34" s="12"/>
      <c r="P34" s="9">
        <f t="shared" si="2"/>
        <v>0</v>
      </c>
      <c r="Q34" s="11"/>
      <c r="R34" s="5"/>
      <c r="S34" s="12"/>
      <c r="T34" s="9">
        <f t="shared" si="3"/>
        <v>0</v>
      </c>
      <c r="U34" s="11"/>
      <c r="V34" s="5"/>
      <c r="W34" s="12"/>
      <c r="X34" s="9">
        <f t="shared" si="4"/>
        <v>0</v>
      </c>
      <c r="Y34" s="9" t="e">
        <f>(#REF!+#REF!+#REF!)</f>
        <v>#REF!</v>
      </c>
      <c r="Z34" s="9">
        <f t="shared" si="5"/>
        <v>0</v>
      </c>
    </row>
    <row r="35" spans="1:26" x14ac:dyDescent="0.3">
      <c r="A35" s="5"/>
      <c r="B35" s="5"/>
      <c r="C35" s="5" t="e">
        <f>VLOOKUP(Table268910[[#This Row],[Redni broj natjecatelja]],'Popis sudionika'!$A$4:$C$300,2,TRUE)</f>
        <v>#N/A</v>
      </c>
      <c r="D35" s="5" t="e">
        <f>VLOOKUP(Table268910[[#This Row],[Redni broj natjecatelja]],'Popis sudionika'!$A$4:$C$300,3,TRUE)</f>
        <v>#N/A</v>
      </c>
      <c r="E35" s="11"/>
      <c r="F35" s="5"/>
      <c r="G35" s="12"/>
      <c r="H35" s="9">
        <f t="shared" si="0"/>
        <v>0</v>
      </c>
      <c r="I35" s="11"/>
      <c r="J35" s="5"/>
      <c r="K35" s="12"/>
      <c r="L35" s="9">
        <f t="shared" si="1"/>
        <v>0</v>
      </c>
      <c r="M35" s="11"/>
      <c r="N35" s="5"/>
      <c r="O35" s="12"/>
      <c r="P35" s="9">
        <f t="shared" si="2"/>
        <v>0</v>
      </c>
      <c r="Q35" s="11"/>
      <c r="R35" s="5"/>
      <c r="S35" s="12"/>
      <c r="T35" s="9">
        <f t="shared" si="3"/>
        <v>0</v>
      </c>
      <c r="U35" s="11"/>
      <c r="V35" s="5"/>
      <c r="W35" s="12"/>
      <c r="X35" s="9">
        <f t="shared" si="4"/>
        <v>0</v>
      </c>
      <c r="Y35" s="9" t="e">
        <f>(#REF!+#REF!+#REF!)</f>
        <v>#REF!</v>
      </c>
      <c r="Z35" s="9">
        <f t="shared" si="5"/>
        <v>0</v>
      </c>
    </row>
    <row r="36" spans="1:26" x14ac:dyDescent="0.3">
      <c r="A36" s="5"/>
      <c r="B36" s="5"/>
      <c r="C36" s="5" t="e">
        <f>VLOOKUP(Table268910[[#This Row],[Redni broj natjecatelja]],'Popis sudionika'!$A$4:$C$300,2,TRUE)</f>
        <v>#N/A</v>
      </c>
      <c r="D36" s="5" t="e">
        <f>VLOOKUP(Table268910[[#This Row],[Redni broj natjecatelja]],'Popis sudionika'!$A$4:$C$300,3,TRUE)</f>
        <v>#N/A</v>
      </c>
      <c r="E36" s="11"/>
      <c r="F36" s="5"/>
      <c r="G36" s="12"/>
      <c r="H36" s="9">
        <f t="shared" ref="H36:H67" si="6">(E36+F36+G36)</f>
        <v>0</v>
      </c>
      <c r="I36" s="11"/>
      <c r="J36" s="5"/>
      <c r="K36" s="12"/>
      <c r="L36" s="9">
        <f t="shared" ref="L36:L67" si="7">(I36+J36+K36)</f>
        <v>0</v>
      </c>
      <c r="M36" s="11"/>
      <c r="N36" s="5"/>
      <c r="O36" s="12"/>
      <c r="P36" s="9">
        <f t="shared" ref="P36:P67" si="8">(M36+N36+O36)</f>
        <v>0</v>
      </c>
      <c r="Q36" s="11"/>
      <c r="R36" s="5"/>
      <c r="S36" s="12"/>
      <c r="T36" s="9">
        <f t="shared" ref="T36:T67" si="9">(Q36+R36+S36)</f>
        <v>0</v>
      </c>
      <c r="U36" s="11"/>
      <c r="V36" s="5"/>
      <c r="W36" s="12"/>
      <c r="X36" s="9">
        <f t="shared" ref="X36:X67" si="10">(U36+V36+W36)</f>
        <v>0</v>
      </c>
      <c r="Y36" s="9" t="e">
        <f>(#REF!+#REF!+#REF!)</f>
        <v>#REF!</v>
      </c>
      <c r="Z36" s="9">
        <f t="shared" ref="Z36:Z67" si="11">(H36+L36+P36+T36+X36)/5</f>
        <v>0</v>
      </c>
    </row>
    <row r="37" spans="1:26" x14ac:dyDescent="0.3">
      <c r="A37" s="5"/>
      <c r="B37" s="5"/>
      <c r="C37" s="5" t="e">
        <f>VLOOKUP(Table268910[[#This Row],[Redni broj natjecatelja]],'Popis sudionika'!$A$4:$C$300,2,TRUE)</f>
        <v>#N/A</v>
      </c>
      <c r="D37" s="5" t="e">
        <f>VLOOKUP(Table268910[[#This Row],[Redni broj natjecatelja]],'Popis sudionika'!$A$4:$C$300,3,TRUE)</f>
        <v>#N/A</v>
      </c>
      <c r="E37" s="11"/>
      <c r="F37" s="5"/>
      <c r="G37" s="12"/>
      <c r="H37" s="9">
        <f t="shared" si="6"/>
        <v>0</v>
      </c>
      <c r="I37" s="11"/>
      <c r="J37" s="5"/>
      <c r="K37" s="12"/>
      <c r="L37" s="9">
        <f t="shared" si="7"/>
        <v>0</v>
      </c>
      <c r="M37" s="11"/>
      <c r="N37" s="5"/>
      <c r="O37" s="12"/>
      <c r="P37" s="9">
        <f t="shared" si="8"/>
        <v>0</v>
      </c>
      <c r="Q37" s="11"/>
      <c r="R37" s="5"/>
      <c r="S37" s="12"/>
      <c r="T37" s="9">
        <f t="shared" si="9"/>
        <v>0</v>
      </c>
      <c r="U37" s="11"/>
      <c r="V37" s="5"/>
      <c r="W37" s="12"/>
      <c r="X37" s="9">
        <f t="shared" si="10"/>
        <v>0</v>
      </c>
      <c r="Y37" s="9" t="e">
        <f>(#REF!+#REF!+#REF!)</f>
        <v>#REF!</v>
      </c>
      <c r="Z37" s="9">
        <f t="shared" si="11"/>
        <v>0</v>
      </c>
    </row>
    <row r="38" spans="1:26" x14ac:dyDescent="0.3">
      <c r="A38" s="5"/>
      <c r="B38" s="5"/>
      <c r="C38" s="5" t="e">
        <f>VLOOKUP(Table268910[[#This Row],[Redni broj natjecatelja]],'Popis sudionika'!$A$4:$C$300,2,TRUE)</f>
        <v>#N/A</v>
      </c>
      <c r="D38" s="5" t="e">
        <f>VLOOKUP(Table268910[[#This Row],[Redni broj natjecatelja]],'Popis sudionika'!$A$4:$C$300,3,TRUE)</f>
        <v>#N/A</v>
      </c>
      <c r="E38" s="11"/>
      <c r="F38" s="5"/>
      <c r="G38" s="12"/>
      <c r="H38" s="9">
        <f t="shared" si="6"/>
        <v>0</v>
      </c>
      <c r="I38" s="11"/>
      <c r="J38" s="5"/>
      <c r="K38" s="12"/>
      <c r="L38" s="9">
        <f t="shared" si="7"/>
        <v>0</v>
      </c>
      <c r="M38" s="11"/>
      <c r="N38" s="5"/>
      <c r="O38" s="12"/>
      <c r="P38" s="9">
        <f t="shared" si="8"/>
        <v>0</v>
      </c>
      <c r="Q38" s="11"/>
      <c r="R38" s="5"/>
      <c r="S38" s="12"/>
      <c r="T38" s="9">
        <f t="shared" si="9"/>
        <v>0</v>
      </c>
      <c r="U38" s="11"/>
      <c r="V38" s="5"/>
      <c r="W38" s="12"/>
      <c r="X38" s="9">
        <f t="shared" si="10"/>
        <v>0</v>
      </c>
      <c r="Y38" s="9" t="e">
        <f>(#REF!+#REF!+#REF!)</f>
        <v>#REF!</v>
      </c>
      <c r="Z38" s="9">
        <f t="shared" si="11"/>
        <v>0</v>
      </c>
    </row>
    <row r="39" spans="1:26" x14ac:dyDescent="0.3">
      <c r="A39" s="5"/>
      <c r="B39" s="5"/>
      <c r="C39" s="5" t="e">
        <f>VLOOKUP(Table268910[[#This Row],[Redni broj natjecatelja]],'Popis sudionika'!$A$4:$C$300,2,TRUE)</f>
        <v>#N/A</v>
      </c>
      <c r="D39" s="5" t="e">
        <f>VLOOKUP(Table268910[[#This Row],[Redni broj natjecatelja]],'Popis sudionika'!$A$4:$C$300,3,TRUE)</f>
        <v>#N/A</v>
      </c>
      <c r="E39" s="11"/>
      <c r="F39" s="5"/>
      <c r="G39" s="12"/>
      <c r="H39" s="9">
        <f t="shared" si="6"/>
        <v>0</v>
      </c>
      <c r="I39" s="11"/>
      <c r="J39" s="5"/>
      <c r="K39" s="12"/>
      <c r="L39" s="9">
        <f t="shared" si="7"/>
        <v>0</v>
      </c>
      <c r="M39" s="11"/>
      <c r="N39" s="5"/>
      <c r="O39" s="12"/>
      <c r="P39" s="9">
        <f t="shared" si="8"/>
        <v>0</v>
      </c>
      <c r="Q39" s="11"/>
      <c r="R39" s="5"/>
      <c r="S39" s="12"/>
      <c r="T39" s="9">
        <f t="shared" si="9"/>
        <v>0</v>
      </c>
      <c r="U39" s="11"/>
      <c r="V39" s="5"/>
      <c r="W39" s="12"/>
      <c r="X39" s="9">
        <f t="shared" si="10"/>
        <v>0</v>
      </c>
      <c r="Y39" s="9" t="e">
        <f>(#REF!+#REF!+#REF!)</f>
        <v>#REF!</v>
      </c>
      <c r="Z39" s="9">
        <f t="shared" si="11"/>
        <v>0</v>
      </c>
    </row>
    <row r="40" spans="1:26" x14ac:dyDescent="0.3">
      <c r="A40" s="5"/>
      <c r="B40" s="5"/>
      <c r="C40" s="5" t="e">
        <f>VLOOKUP(Table268910[[#This Row],[Redni broj natjecatelja]],'Popis sudionika'!$A$4:$C$300,2,TRUE)</f>
        <v>#N/A</v>
      </c>
      <c r="D40" s="5" t="e">
        <f>VLOOKUP(Table268910[[#This Row],[Redni broj natjecatelja]],'Popis sudionika'!$A$4:$C$300,3,TRUE)</f>
        <v>#N/A</v>
      </c>
      <c r="E40" s="11"/>
      <c r="F40" s="5"/>
      <c r="G40" s="12"/>
      <c r="H40" s="9">
        <f t="shared" si="6"/>
        <v>0</v>
      </c>
      <c r="I40" s="11"/>
      <c r="J40" s="5"/>
      <c r="K40" s="12"/>
      <c r="L40" s="9">
        <f t="shared" si="7"/>
        <v>0</v>
      </c>
      <c r="M40" s="11"/>
      <c r="N40" s="5"/>
      <c r="O40" s="12"/>
      <c r="P40" s="9">
        <f t="shared" si="8"/>
        <v>0</v>
      </c>
      <c r="Q40" s="11"/>
      <c r="R40" s="5"/>
      <c r="S40" s="12"/>
      <c r="T40" s="9">
        <f t="shared" si="9"/>
        <v>0</v>
      </c>
      <c r="U40" s="11"/>
      <c r="V40" s="5"/>
      <c r="W40" s="12"/>
      <c r="X40" s="9">
        <f t="shared" si="10"/>
        <v>0</v>
      </c>
      <c r="Y40" s="9" t="e">
        <f>(#REF!+#REF!+#REF!)</f>
        <v>#REF!</v>
      </c>
      <c r="Z40" s="9">
        <f t="shared" si="11"/>
        <v>0</v>
      </c>
    </row>
    <row r="41" spans="1:26" x14ac:dyDescent="0.3">
      <c r="A41" s="5"/>
      <c r="B41" s="5"/>
      <c r="C41" s="5" t="e">
        <f>VLOOKUP(Table268910[[#This Row],[Redni broj natjecatelja]],'Popis sudionika'!$A$4:$C$300,2,TRUE)</f>
        <v>#N/A</v>
      </c>
      <c r="D41" s="5" t="e">
        <f>VLOOKUP(Table268910[[#This Row],[Redni broj natjecatelja]],'Popis sudionika'!$A$4:$C$300,3,TRUE)</f>
        <v>#N/A</v>
      </c>
      <c r="E41" s="11"/>
      <c r="F41" s="5"/>
      <c r="G41" s="12"/>
      <c r="H41" s="9">
        <f t="shared" si="6"/>
        <v>0</v>
      </c>
      <c r="I41" s="11"/>
      <c r="J41" s="5"/>
      <c r="K41" s="12"/>
      <c r="L41" s="9">
        <f t="shared" si="7"/>
        <v>0</v>
      </c>
      <c r="M41" s="11"/>
      <c r="N41" s="5"/>
      <c r="O41" s="12"/>
      <c r="P41" s="9">
        <f t="shared" si="8"/>
        <v>0</v>
      </c>
      <c r="Q41" s="11"/>
      <c r="R41" s="5"/>
      <c r="S41" s="12"/>
      <c r="T41" s="9">
        <f t="shared" si="9"/>
        <v>0</v>
      </c>
      <c r="U41" s="11"/>
      <c r="V41" s="5"/>
      <c r="W41" s="12"/>
      <c r="X41" s="9">
        <f t="shared" si="10"/>
        <v>0</v>
      </c>
      <c r="Y41" s="9" t="e">
        <f>(#REF!+#REF!+#REF!)</f>
        <v>#REF!</v>
      </c>
      <c r="Z41" s="9">
        <f t="shared" si="11"/>
        <v>0</v>
      </c>
    </row>
    <row r="42" spans="1:26" x14ac:dyDescent="0.3">
      <c r="A42" s="5"/>
      <c r="B42" s="5"/>
      <c r="C42" s="5" t="e">
        <f>VLOOKUP(Table268910[[#This Row],[Redni broj natjecatelja]],'Popis sudionika'!$A$4:$C$300,2,TRUE)</f>
        <v>#N/A</v>
      </c>
      <c r="D42" s="5" t="e">
        <f>VLOOKUP(Table268910[[#This Row],[Redni broj natjecatelja]],'Popis sudionika'!$A$4:$C$300,3,TRUE)</f>
        <v>#N/A</v>
      </c>
      <c r="E42" s="11"/>
      <c r="F42" s="5"/>
      <c r="G42" s="12"/>
      <c r="H42" s="9">
        <f t="shared" si="6"/>
        <v>0</v>
      </c>
      <c r="I42" s="11"/>
      <c r="J42" s="5"/>
      <c r="K42" s="12"/>
      <c r="L42" s="9">
        <f t="shared" si="7"/>
        <v>0</v>
      </c>
      <c r="M42" s="11"/>
      <c r="N42" s="5"/>
      <c r="O42" s="12"/>
      <c r="P42" s="9">
        <f t="shared" si="8"/>
        <v>0</v>
      </c>
      <c r="Q42" s="11"/>
      <c r="R42" s="5"/>
      <c r="S42" s="12"/>
      <c r="T42" s="9">
        <f t="shared" si="9"/>
        <v>0</v>
      </c>
      <c r="U42" s="11"/>
      <c r="V42" s="5"/>
      <c r="W42" s="12"/>
      <c r="X42" s="9">
        <f t="shared" si="10"/>
        <v>0</v>
      </c>
      <c r="Y42" s="9" t="e">
        <f>(#REF!+#REF!+#REF!)</f>
        <v>#REF!</v>
      </c>
      <c r="Z42" s="9">
        <f t="shared" si="11"/>
        <v>0</v>
      </c>
    </row>
    <row r="43" spans="1:26" x14ac:dyDescent="0.3">
      <c r="A43" s="5"/>
      <c r="B43" s="5"/>
      <c r="C43" s="5" t="e">
        <f>VLOOKUP(Table268910[[#This Row],[Redni broj natjecatelja]],'Popis sudionika'!$A$4:$C$300,2,TRUE)</f>
        <v>#N/A</v>
      </c>
      <c r="D43" s="5" t="e">
        <f>VLOOKUP(Table268910[[#This Row],[Redni broj natjecatelja]],'Popis sudionika'!$A$4:$C$300,3,TRUE)</f>
        <v>#N/A</v>
      </c>
      <c r="E43" s="11"/>
      <c r="F43" s="5"/>
      <c r="G43" s="12"/>
      <c r="H43" s="9">
        <f t="shared" si="6"/>
        <v>0</v>
      </c>
      <c r="I43" s="11"/>
      <c r="J43" s="5"/>
      <c r="K43" s="12"/>
      <c r="L43" s="9">
        <f t="shared" si="7"/>
        <v>0</v>
      </c>
      <c r="M43" s="11"/>
      <c r="N43" s="5"/>
      <c r="O43" s="12"/>
      <c r="P43" s="9">
        <f t="shared" si="8"/>
        <v>0</v>
      </c>
      <c r="Q43" s="11"/>
      <c r="R43" s="5"/>
      <c r="S43" s="12"/>
      <c r="T43" s="9">
        <f t="shared" si="9"/>
        <v>0</v>
      </c>
      <c r="U43" s="11"/>
      <c r="V43" s="5"/>
      <c r="W43" s="12"/>
      <c r="X43" s="9">
        <f t="shared" si="10"/>
        <v>0</v>
      </c>
      <c r="Y43" s="9" t="e">
        <f>(#REF!+#REF!+#REF!)</f>
        <v>#REF!</v>
      </c>
      <c r="Z43" s="9">
        <f t="shared" si="11"/>
        <v>0</v>
      </c>
    </row>
    <row r="44" spans="1:26" x14ac:dyDescent="0.3">
      <c r="A44" s="5"/>
      <c r="B44" s="5"/>
      <c r="C44" s="5" t="e">
        <f>VLOOKUP(Table268910[[#This Row],[Redni broj natjecatelja]],'Popis sudionika'!$A$4:$C$300,2,TRUE)</f>
        <v>#N/A</v>
      </c>
      <c r="D44" s="5" t="e">
        <f>VLOOKUP(Table268910[[#This Row],[Redni broj natjecatelja]],'Popis sudionika'!$A$4:$C$300,3,TRUE)</f>
        <v>#N/A</v>
      </c>
      <c r="E44" s="11"/>
      <c r="F44" s="5"/>
      <c r="G44" s="12"/>
      <c r="H44" s="9">
        <f t="shared" si="6"/>
        <v>0</v>
      </c>
      <c r="I44" s="11"/>
      <c r="J44" s="5"/>
      <c r="K44" s="12"/>
      <c r="L44" s="9">
        <f t="shared" si="7"/>
        <v>0</v>
      </c>
      <c r="M44" s="11"/>
      <c r="N44" s="5"/>
      <c r="O44" s="12"/>
      <c r="P44" s="9">
        <f t="shared" si="8"/>
        <v>0</v>
      </c>
      <c r="Q44" s="11"/>
      <c r="R44" s="5"/>
      <c r="S44" s="12"/>
      <c r="T44" s="9">
        <f t="shared" si="9"/>
        <v>0</v>
      </c>
      <c r="U44" s="11"/>
      <c r="V44" s="5"/>
      <c r="W44" s="12"/>
      <c r="X44" s="9">
        <f t="shared" si="10"/>
        <v>0</v>
      </c>
      <c r="Y44" s="9" t="e">
        <f>(#REF!+#REF!+#REF!)</f>
        <v>#REF!</v>
      </c>
      <c r="Z44" s="9">
        <f t="shared" si="11"/>
        <v>0</v>
      </c>
    </row>
    <row r="45" spans="1:26" x14ac:dyDescent="0.3">
      <c r="A45" s="5"/>
      <c r="B45" s="5"/>
      <c r="C45" s="5" t="e">
        <f>VLOOKUP(Table268910[[#This Row],[Redni broj natjecatelja]],'Popis sudionika'!$A$4:$C$300,2,TRUE)</f>
        <v>#N/A</v>
      </c>
      <c r="D45" s="5" t="e">
        <f>VLOOKUP(Table268910[[#This Row],[Redni broj natjecatelja]],'Popis sudionika'!$A$4:$C$300,3,TRUE)</f>
        <v>#N/A</v>
      </c>
      <c r="E45" s="11"/>
      <c r="F45" s="5"/>
      <c r="G45" s="12"/>
      <c r="H45" s="9">
        <f t="shared" si="6"/>
        <v>0</v>
      </c>
      <c r="I45" s="11"/>
      <c r="J45" s="5"/>
      <c r="K45" s="12"/>
      <c r="L45" s="9">
        <f t="shared" si="7"/>
        <v>0</v>
      </c>
      <c r="M45" s="11"/>
      <c r="N45" s="5"/>
      <c r="O45" s="12"/>
      <c r="P45" s="9">
        <f t="shared" si="8"/>
        <v>0</v>
      </c>
      <c r="Q45" s="11"/>
      <c r="R45" s="5"/>
      <c r="S45" s="12"/>
      <c r="T45" s="9">
        <f t="shared" si="9"/>
        <v>0</v>
      </c>
      <c r="U45" s="11"/>
      <c r="V45" s="5"/>
      <c r="W45" s="12"/>
      <c r="X45" s="9">
        <f t="shared" si="10"/>
        <v>0</v>
      </c>
      <c r="Y45" s="9" t="e">
        <f>(#REF!+#REF!+#REF!)</f>
        <v>#REF!</v>
      </c>
      <c r="Z45" s="9">
        <f t="shared" si="11"/>
        <v>0</v>
      </c>
    </row>
    <row r="46" spans="1:26" x14ac:dyDescent="0.3">
      <c r="A46" s="5"/>
      <c r="B46" s="5"/>
      <c r="C46" s="5" t="e">
        <f>VLOOKUP(Table268910[[#This Row],[Redni broj natjecatelja]],'Popis sudionika'!$A$4:$C$300,2,TRUE)</f>
        <v>#N/A</v>
      </c>
      <c r="D46" s="5" t="e">
        <f>VLOOKUP(Table268910[[#This Row],[Redni broj natjecatelja]],'Popis sudionika'!$A$4:$C$300,3,TRUE)</f>
        <v>#N/A</v>
      </c>
      <c r="E46" s="11"/>
      <c r="F46" s="5"/>
      <c r="G46" s="12"/>
      <c r="H46" s="9">
        <f t="shared" si="6"/>
        <v>0</v>
      </c>
      <c r="I46" s="11"/>
      <c r="J46" s="5"/>
      <c r="K46" s="12"/>
      <c r="L46" s="9">
        <f t="shared" si="7"/>
        <v>0</v>
      </c>
      <c r="M46" s="11"/>
      <c r="N46" s="5"/>
      <c r="O46" s="12"/>
      <c r="P46" s="9">
        <f t="shared" si="8"/>
        <v>0</v>
      </c>
      <c r="Q46" s="11"/>
      <c r="R46" s="5"/>
      <c r="S46" s="12"/>
      <c r="T46" s="9">
        <f t="shared" si="9"/>
        <v>0</v>
      </c>
      <c r="U46" s="11"/>
      <c r="V46" s="5"/>
      <c r="W46" s="12"/>
      <c r="X46" s="9">
        <f t="shared" si="10"/>
        <v>0</v>
      </c>
      <c r="Y46" s="9" t="e">
        <f>(#REF!+#REF!+#REF!)</f>
        <v>#REF!</v>
      </c>
      <c r="Z46" s="9">
        <f t="shared" si="11"/>
        <v>0</v>
      </c>
    </row>
    <row r="47" spans="1:26" x14ac:dyDescent="0.3">
      <c r="A47" s="5"/>
      <c r="B47" s="5"/>
      <c r="C47" s="5" t="e">
        <f>VLOOKUP(Table268910[[#This Row],[Redni broj natjecatelja]],'Popis sudionika'!$A$4:$C$300,2,TRUE)</f>
        <v>#N/A</v>
      </c>
      <c r="D47" s="5" t="e">
        <f>VLOOKUP(Table268910[[#This Row],[Redni broj natjecatelja]],'Popis sudionika'!$A$4:$C$300,3,TRUE)</f>
        <v>#N/A</v>
      </c>
      <c r="E47" s="11"/>
      <c r="F47" s="5"/>
      <c r="G47" s="12"/>
      <c r="H47" s="9">
        <f t="shared" si="6"/>
        <v>0</v>
      </c>
      <c r="I47" s="11"/>
      <c r="J47" s="5"/>
      <c r="K47" s="12"/>
      <c r="L47" s="9">
        <f t="shared" si="7"/>
        <v>0</v>
      </c>
      <c r="M47" s="11"/>
      <c r="N47" s="5"/>
      <c r="O47" s="12"/>
      <c r="P47" s="9">
        <f t="shared" si="8"/>
        <v>0</v>
      </c>
      <c r="Q47" s="11"/>
      <c r="R47" s="5"/>
      <c r="S47" s="12"/>
      <c r="T47" s="9">
        <f t="shared" si="9"/>
        <v>0</v>
      </c>
      <c r="U47" s="11"/>
      <c r="V47" s="5"/>
      <c r="W47" s="12"/>
      <c r="X47" s="9">
        <f t="shared" si="10"/>
        <v>0</v>
      </c>
      <c r="Y47" s="9" t="e">
        <f>(#REF!+#REF!+#REF!)</f>
        <v>#REF!</v>
      </c>
      <c r="Z47" s="9">
        <f t="shared" si="11"/>
        <v>0</v>
      </c>
    </row>
    <row r="48" spans="1:26" x14ac:dyDescent="0.3">
      <c r="A48" s="5"/>
      <c r="B48" s="5"/>
      <c r="C48" s="5" t="e">
        <f>VLOOKUP(Table268910[[#This Row],[Redni broj natjecatelja]],'Popis sudionika'!$A$4:$C$300,2,TRUE)</f>
        <v>#N/A</v>
      </c>
      <c r="D48" s="5" t="e">
        <f>VLOOKUP(Table268910[[#This Row],[Redni broj natjecatelja]],'Popis sudionika'!$A$4:$C$300,3,TRUE)</f>
        <v>#N/A</v>
      </c>
      <c r="E48" s="11"/>
      <c r="F48" s="5"/>
      <c r="G48" s="12"/>
      <c r="H48" s="9">
        <f t="shared" si="6"/>
        <v>0</v>
      </c>
      <c r="I48" s="11"/>
      <c r="J48" s="5"/>
      <c r="K48" s="12"/>
      <c r="L48" s="9">
        <f t="shared" si="7"/>
        <v>0</v>
      </c>
      <c r="M48" s="11"/>
      <c r="N48" s="5"/>
      <c r="O48" s="12"/>
      <c r="P48" s="9">
        <f t="shared" si="8"/>
        <v>0</v>
      </c>
      <c r="Q48" s="11"/>
      <c r="R48" s="5"/>
      <c r="S48" s="12"/>
      <c r="T48" s="9">
        <f t="shared" si="9"/>
        <v>0</v>
      </c>
      <c r="U48" s="11"/>
      <c r="V48" s="5"/>
      <c r="W48" s="12"/>
      <c r="X48" s="9">
        <f t="shared" si="10"/>
        <v>0</v>
      </c>
      <c r="Y48" s="9" t="e">
        <f>(#REF!+#REF!+#REF!)</f>
        <v>#REF!</v>
      </c>
      <c r="Z48" s="9">
        <f t="shared" si="11"/>
        <v>0</v>
      </c>
    </row>
    <row r="49" spans="1:26" x14ac:dyDescent="0.3">
      <c r="A49" s="5"/>
      <c r="B49" s="5"/>
      <c r="C49" s="5" t="e">
        <f>VLOOKUP(Table268910[[#This Row],[Redni broj natjecatelja]],'Popis sudionika'!$A$4:$C$300,2,TRUE)</f>
        <v>#N/A</v>
      </c>
      <c r="D49" s="5" t="e">
        <f>VLOOKUP(Table268910[[#This Row],[Redni broj natjecatelja]],'Popis sudionika'!$A$4:$C$300,3,TRUE)</f>
        <v>#N/A</v>
      </c>
      <c r="E49" s="11"/>
      <c r="F49" s="5"/>
      <c r="G49" s="12"/>
      <c r="H49" s="9">
        <f t="shared" si="6"/>
        <v>0</v>
      </c>
      <c r="I49" s="11"/>
      <c r="J49" s="5"/>
      <c r="K49" s="12"/>
      <c r="L49" s="9">
        <f t="shared" si="7"/>
        <v>0</v>
      </c>
      <c r="M49" s="11"/>
      <c r="N49" s="5"/>
      <c r="O49" s="12"/>
      <c r="P49" s="9">
        <f t="shared" si="8"/>
        <v>0</v>
      </c>
      <c r="Q49" s="11"/>
      <c r="R49" s="5"/>
      <c r="S49" s="12"/>
      <c r="T49" s="9">
        <f t="shared" si="9"/>
        <v>0</v>
      </c>
      <c r="U49" s="11"/>
      <c r="V49" s="5"/>
      <c r="W49" s="12"/>
      <c r="X49" s="9">
        <f t="shared" si="10"/>
        <v>0</v>
      </c>
      <c r="Y49" s="9" t="e">
        <f>(#REF!+#REF!+#REF!)</f>
        <v>#REF!</v>
      </c>
      <c r="Z49" s="9">
        <f t="shared" si="11"/>
        <v>0</v>
      </c>
    </row>
    <row r="50" spans="1:26" x14ac:dyDescent="0.3">
      <c r="A50" s="5"/>
      <c r="B50" s="5"/>
      <c r="C50" s="5" t="e">
        <f>VLOOKUP(Table268910[[#This Row],[Redni broj natjecatelja]],'Popis sudionika'!$A$4:$C$300,2,TRUE)</f>
        <v>#N/A</v>
      </c>
      <c r="D50" s="5" t="e">
        <f>VLOOKUP(Table268910[[#This Row],[Redni broj natjecatelja]],'Popis sudionika'!$A$4:$C$300,3,TRUE)</f>
        <v>#N/A</v>
      </c>
      <c r="E50" s="11"/>
      <c r="F50" s="5"/>
      <c r="G50" s="12"/>
      <c r="H50" s="9">
        <f t="shared" si="6"/>
        <v>0</v>
      </c>
      <c r="I50" s="11"/>
      <c r="J50" s="5"/>
      <c r="K50" s="12"/>
      <c r="L50" s="9">
        <f t="shared" si="7"/>
        <v>0</v>
      </c>
      <c r="M50" s="11"/>
      <c r="N50" s="5"/>
      <c r="O50" s="12"/>
      <c r="P50" s="9">
        <f t="shared" si="8"/>
        <v>0</v>
      </c>
      <c r="Q50" s="11"/>
      <c r="R50" s="5"/>
      <c r="S50" s="12"/>
      <c r="T50" s="9">
        <f t="shared" si="9"/>
        <v>0</v>
      </c>
      <c r="U50" s="11"/>
      <c r="V50" s="5"/>
      <c r="W50" s="12"/>
      <c r="X50" s="9">
        <f t="shared" si="10"/>
        <v>0</v>
      </c>
      <c r="Y50" s="9" t="e">
        <f>(#REF!+#REF!+#REF!)</f>
        <v>#REF!</v>
      </c>
      <c r="Z50" s="9">
        <f t="shared" si="11"/>
        <v>0</v>
      </c>
    </row>
    <row r="51" spans="1:26" x14ac:dyDescent="0.3">
      <c r="A51" s="5"/>
      <c r="B51" s="5"/>
      <c r="C51" s="5" t="e">
        <f>VLOOKUP(Table268910[[#This Row],[Redni broj natjecatelja]],'Popis sudionika'!$A$4:$C$300,2,TRUE)</f>
        <v>#N/A</v>
      </c>
      <c r="D51" s="5" t="e">
        <f>VLOOKUP(Table268910[[#This Row],[Redni broj natjecatelja]],'Popis sudionika'!$A$4:$C$300,3,TRUE)</f>
        <v>#N/A</v>
      </c>
      <c r="E51" s="11"/>
      <c r="F51" s="5"/>
      <c r="G51" s="12"/>
      <c r="H51" s="9">
        <f t="shared" si="6"/>
        <v>0</v>
      </c>
      <c r="I51" s="11"/>
      <c r="J51" s="5"/>
      <c r="K51" s="12"/>
      <c r="L51" s="9">
        <f t="shared" si="7"/>
        <v>0</v>
      </c>
      <c r="M51" s="11"/>
      <c r="N51" s="5"/>
      <c r="O51" s="12"/>
      <c r="P51" s="9">
        <f t="shared" si="8"/>
        <v>0</v>
      </c>
      <c r="Q51" s="11"/>
      <c r="R51" s="5"/>
      <c r="S51" s="12"/>
      <c r="T51" s="9">
        <f t="shared" si="9"/>
        <v>0</v>
      </c>
      <c r="U51" s="11"/>
      <c r="V51" s="5"/>
      <c r="W51" s="12"/>
      <c r="X51" s="9">
        <f t="shared" si="10"/>
        <v>0</v>
      </c>
      <c r="Y51" s="9" t="e">
        <f>(#REF!+#REF!+#REF!)</f>
        <v>#REF!</v>
      </c>
      <c r="Z51" s="9">
        <f t="shared" si="11"/>
        <v>0</v>
      </c>
    </row>
    <row r="52" spans="1:26" x14ac:dyDescent="0.3">
      <c r="A52" s="5"/>
      <c r="B52" s="5"/>
      <c r="C52" s="5" t="e">
        <f>VLOOKUP(Table268910[[#This Row],[Redni broj natjecatelja]],'Popis sudionika'!$A$4:$C$300,2,TRUE)</f>
        <v>#N/A</v>
      </c>
      <c r="D52" s="5" t="e">
        <f>VLOOKUP(Table268910[[#This Row],[Redni broj natjecatelja]],'Popis sudionika'!$A$4:$C$300,3,TRUE)</f>
        <v>#N/A</v>
      </c>
      <c r="E52" s="11"/>
      <c r="F52" s="5"/>
      <c r="G52" s="12"/>
      <c r="H52" s="9">
        <f t="shared" si="6"/>
        <v>0</v>
      </c>
      <c r="I52" s="11"/>
      <c r="J52" s="5"/>
      <c r="K52" s="12"/>
      <c r="L52" s="9">
        <f t="shared" si="7"/>
        <v>0</v>
      </c>
      <c r="M52" s="11"/>
      <c r="N52" s="5"/>
      <c r="O52" s="12"/>
      <c r="P52" s="9">
        <f t="shared" si="8"/>
        <v>0</v>
      </c>
      <c r="Q52" s="11"/>
      <c r="R52" s="5"/>
      <c r="S52" s="12"/>
      <c r="T52" s="9">
        <f t="shared" si="9"/>
        <v>0</v>
      </c>
      <c r="U52" s="11"/>
      <c r="V52" s="5"/>
      <c r="W52" s="12"/>
      <c r="X52" s="9">
        <f t="shared" si="10"/>
        <v>0</v>
      </c>
      <c r="Y52" s="9" t="e">
        <f>(#REF!+#REF!+#REF!)</f>
        <v>#REF!</v>
      </c>
      <c r="Z52" s="9">
        <f t="shared" si="11"/>
        <v>0</v>
      </c>
    </row>
    <row r="53" spans="1:26" x14ac:dyDescent="0.3">
      <c r="A53" s="5"/>
      <c r="B53" s="5"/>
      <c r="C53" s="5" t="e">
        <f>VLOOKUP(Table268910[[#This Row],[Redni broj natjecatelja]],'Popis sudionika'!$A$4:$C$300,2,TRUE)</f>
        <v>#N/A</v>
      </c>
      <c r="D53" s="5" t="e">
        <f>VLOOKUP(Table268910[[#This Row],[Redni broj natjecatelja]],'Popis sudionika'!$A$4:$C$300,3,TRUE)</f>
        <v>#N/A</v>
      </c>
      <c r="E53" s="11"/>
      <c r="F53" s="5"/>
      <c r="G53" s="12"/>
      <c r="H53" s="9">
        <f t="shared" si="6"/>
        <v>0</v>
      </c>
      <c r="I53" s="11"/>
      <c r="J53" s="5"/>
      <c r="K53" s="12"/>
      <c r="L53" s="9">
        <f t="shared" si="7"/>
        <v>0</v>
      </c>
      <c r="M53" s="11"/>
      <c r="N53" s="5"/>
      <c r="O53" s="12"/>
      <c r="P53" s="9">
        <f t="shared" si="8"/>
        <v>0</v>
      </c>
      <c r="Q53" s="11"/>
      <c r="R53" s="5"/>
      <c r="S53" s="12"/>
      <c r="T53" s="9">
        <f t="shared" si="9"/>
        <v>0</v>
      </c>
      <c r="U53" s="11"/>
      <c r="V53" s="5"/>
      <c r="W53" s="12"/>
      <c r="X53" s="9">
        <f t="shared" si="10"/>
        <v>0</v>
      </c>
      <c r="Y53" s="9" t="e">
        <f>(#REF!+#REF!+#REF!)</f>
        <v>#REF!</v>
      </c>
      <c r="Z53" s="9">
        <f t="shared" si="11"/>
        <v>0</v>
      </c>
    </row>
    <row r="54" spans="1:26" x14ac:dyDescent="0.3">
      <c r="A54" s="5"/>
      <c r="B54" s="5"/>
      <c r="C54" s="5" t="e">
        <f>VLOOKUP(Table268910[[#This Row],[Redni broj natjecatelja]],'Popis sudionika'!$A$4:$C$300,2,TRUE)</f>
        <v>#N/A</v>
      </c>
      <c r="D54" s="5" t="e">
        <f>VLOOKUP(Table268910[[#This Row],[Redni broj natjecatelja]],'Popis sudionika'!$A$4:$C$300,3,TRUE)</f>
        <v>#N/A</v>
      </c>
      <c r="E54" s="11"/>
      <c r="F54" s="5"/>
      <c r="G54" s="12"/>
      <c r="H54" s="9">
        <f t="shared" si="6"/>
        <v>0</v>
      </c>
      <c r="I54" s="11"/>
      <c r="J54" s="5"/>
      <c r="K54" s="12"/>
      <c r="L54" s="9">
        <f t="shared" si="7"/>
        <v>0</v>
      </c>
      <c r="M54" s="11"/>
      <c r="N54" s="5"/>
      <c r="O54" s="12"/>
      <c r="P54" s="9">
        <f t="shared" si="8"/>
        <v>0</v>
      </c>
      <c r="Q54" s="11"/>
      <c r="R54" s="5"/>
      <c r="S54" s="12"/>
      <c r="T54" s="9">
        <f t="shared" si="9"/>
        <v>0</v>
      </c>
      <c r="U54" s="11"/>
      <c r="V54" s="5"/>
      <c r="W54" s="12"/>
      <c r="X54" s="9">
        <f t="shared" si="10"/>
        <v>0</v>
      </c>
      <c r="Y54" s="9" t="e">
        <f>(#REF!+#REF!+#REF!)</f>
        <v>#REF!</v>
      </c>
      <c r="Z54" s="9">
        <f t="shared" si="11"/>
        <v>0</v>
      </c>
    </row>
    <row r="55" spans="1:26" x14ac:dyDescent="0.3">
      <c r="A55" s="5"/>
      <c r="B55" s="5"/>
      <c r="C55" s="5" t="e">
        <f>VLOOKUP(Table268910[[#This Row],[Redni broj natjecatelja]],'Popis sudionika'!$A$4:$C$300,2,TRUE)</f>
        <v>#N/A</v>
      </c>
      <c r="D55" s="5" t="e">
        <f>VLOOKUP(Table268910[[#This Row],[Redni broj natjecatelja]],'Popis sudionika'!$A$4:$C$300,3,TRUE)</f>
        <v>#N/A</v>
      </c>
      <c r="E55" s="11"/>
      <c r="F55" s="5"/>
      <c r="G55" s="12"/>
      <c r="H55" s="9">
        <f t="shared" si="6"/>
        <v>0</v>
      </c>
      <c r="I55" s="11"/>
      <c r="J55" s="5"/>
      <c r="K55" s="12"/>
      <c r="L55" s="9">
        <f t="shared" si="7"/>
        <v>0</v>
      </c>
      <c r="M55" s="11"/>
      <c r="N55" s="5"/>
      <c r="O55" s="12"/>
      <c r="P55" s="9">
        <f t="shared" si="8"/>
        <v>0</v>
      </c>
      <c r="Q55" s="11"/>
      <c r="R55" s="5"/>
      <c r="S55" s="12"/>
      <c r="T55" s="9">
        <f t="shared" si="9"/>
        <v>0</v>
      </c>
      <c r="U55" s="11"/>
      <c r="V55" s="5"/>
      <c r="W55" s="12"/>
      <c r="X55" s="9">
        <f t="shared" si="10"/>
        <v>0</v>
      </c>
      <c r="Y55" s="9" t="e">
        <f>(#REF!+#REF!+#REF!)</f>
        <v>#REF!</v>
      </c>
      <c r="Z55" s="9">
        <f t="shared" si="11"/>
        <v>0</v>
      </c>
    </row>
    <row r="56" spans="1:26" x14ac:dyDescent="0.3">
      <c r="A56" s="5"/>
      <c r="B56" s="5"/>
      <c r="C56" s="5" t="e">
        <f>VLOOKUP(Table268910[[#This Row],[Redni broj natjecatelja]],'Popis sudionika'!$A$4:$C$300,2,TRUE)</f>
        <v>#N/A</v>
      </c>
      <c r="D56" s="5" t="e">
        <f>VLOOKUP(Table268910[[#This Row],[Redni broj natjecatelja]],'Popis sudionika'!$A$4:$C$300,3,TRUE)</f>
        <v>#N/A</v>
      </c>
      <c r="E56" s="11"/>
      <c r="F56" s="5"/>
      <c r="G56" s="12"/>
      <c r="H56" s="9">
        <f t="shared" si="6"/>
        <v>0</v>
      </c>
      <c r="I56" s="11"/>
      <c r="J56" s="5"/>
      <c r="K56" s="12"/>
      <c r="L56" s="9">
        <f t="shared" si="7"/>
        <v>0</v>
      </c>
      <c r="M56" s="11"/>
      <c r="N56" s="5"/>
      <c r="O56" s="12"/>
      <c r="P56" s="9">
        <f t="shared" si="8"/>
        <v>0</v>
      </c>
      <c r="Q56" s="11"/>
      <c r="R56" s="5"/>
      <c r="S56" s="12"/>
      <c r="T56" s="9">
        <f t="shared" si="9"/>
        <v>0</v>
      </c>
      <c r="U56" s="11"/>
      <c r="V56" s="5"/>
      <c r="W56" s="12"/>
      <c r="X56" s="9">
        <f t="shared" si="10"/>
        <v>0</v>
      </c>
      <c r="Y56" s="9" t="e">
        <f>(#REF!+#REF!+#REF!)</f>
        <v>#REF!</v>
      </c>
      <c r="Z56" s="9">
        <f t="shared" si="11"/>
        <v>0</v>
      </c>
    </row>
    <row r="57" spans="1:26" x14ac:dyDescent="0.3">
      <c r="A57" s="5"/>
      <c r="B57" s="5"/>
      <c r="C57" s="5" t="e">
        <f>VLOOKUP(Table268910[[#This Row],[Redni broj natjecatelja]],'Popis sudionika'!$A$4:$C$300,2,TRUE)</f>
        <v>#N/A</v>
      </c>
      <c r="D57" s="5" t="e">
        <f>VLOOKUP(Table268910[[#This Row],[Redni broj natjecatelja]],'Popis sudionika'!$A$4:$C$300,3,TRUE)</f>
        <v>#N/A</v>
      </c>
      <c r="E57" s="11"/>
      <c r="F57" s="5"/>
      <c r="G57" s="12"/>
      <c r="H57" s="9">
        <f t="shared" si="6"/>
        <v>0</v>
      </c>
      <c r="I57" s="11"/>
      <c r="J57" s="5"/>
      <c r="K57" s="12"/>
      <c r="L57" s="9">
        <f t="shared" si="7"/>
        <v>0</v>
      </c>
      <c r="M57" s="11"/>
      <c r="N57" s="5"/>
      <c r="O57" s="12"/>
      <c r="P57" s="9">
        <f t="shared" si="8"/>
        <v>0</v>
      </c>
      <c r="Q57" s="11"/>
      <c r="R57" s="5"/>
      <c r="S57" s="12"/>
      <c r="T57" s="9">
        <f t="shared" si="9"/>
        <v>0</v>
      </c>
      <c r="U57" s="11"/>
      <c r="V57" s="5"/>
      <c r="W57" s="12"/>
      <c r="X57" s="9">
        <f t="shared" si="10"/>
        <v>0</v>
      </c>
      <c r="Y57" s="9" t="e">
        <f>(#REF!+#REF!+#REF!)</f>
        <v>#REF!</v>
      </c>
      <c r="Z57" s="9">
        <f t="shared" si="11"/>
        <v>0</v>
      </c>
    </row>
    <row r="58" spans="1:26" x14ac:dyDescent="0.3">
      <c r="A58" s="5"/>
      <c r="B58" s="5"/>
      <c r="C58" s="5" t="e">
        <f>VLOOKUP(Table268910[[#This Row],[Redni broj natjecatelja]],'Popis sudionika'!$A$4:$C$300,2,TRUE)</f>
        <v>#N/A</v>
      </c>
      <c r="D58" s="5" t="e">
        <f>VLOOKUP(Table268910[[#This Row],[Redni broj natjecatelja]],'Popis sudionika'!$A$4:$C$300,3,TRUE)</f>
        <v>#N/A</v>
      </c>
      <c r="E58" s="11"/>
      <c r="F58" s="5"/>
      <c r="G58" s="12"/>
      <c r="H58" s="9">
        <f t="shared" si="6"/>
        <v>0</v>
      </c>
      <c r="I58" s="11"/>
      <c r="J58" s="5"/>
      <c r="K58" s="12"/>
      <c r="L58" s="9">
        <f t="shared" si="7"/>
        <v>0</v>
      </c>
      <c r="M58" s="11"/>
      <c r="N58" s="5"/>
      <c r="O58" s="12"/>
      <c r="P58" s="9">
        <f t="shared" si="8"/>
        <v>0</v>
      </c>
      <c r="Q58" s="11"/>
      <c r="R58" s="5"/>
      <c r="S58" s="12"/>
      <c r="T58" s="9">
        <f t="shared" si="9"/>
        <v>0</v>
      </c>
      <c r="U58" s="11"/>
      <c r="V58" s="5"/>
      <c r="W58" s="12"/>
      <c r="X58" s="9">
        <f t="shared" si="10"/>
        <v>0</v>
      </c>
      <c r="Y58" s="9" t="e">
        <f>(#REF!+#REF!+#REF!)</f>
        <v>#REF!</v>
      </c>
      <c r="Z58" s="9">
        <f t="shared" si="11"/>
        <v>0</v>
      </c>
    </row>
    <row r="59" spans="1:26" x14ac:dyDescent="0.3">
      <c r="A59" s="5"/>
      <c r="B59" s="5"/>
      <c r="C59" s="5" t="e">
        <f>VLOOKUP(Table268910[[#This Row],[Redni broj natjecatelja]],'Popis sudionika'!$A$4:$C$300,2,TRUE)</f>
        <v>#N/A</v>
      </c>
      <c r="D59" s="5" t="e">
        <f>VLOOKUP(Table268910[[#This Row],[Redni broj natjecatelja]],'Popis sudionika'!$A$4:$C$300,3,TRUE)</f>
        <v>#N/A</v>
      </c>
      <c r="E59" s="11"/>
      <c r="F59" s="5"/>
      <c r="G59" s="12"/>
      <c r="H59" s="9">
        <f t="shared" si="6"/>
        <v>0</v>
      </c>
      <c r="I59" s="11"/>
      <c r="J59" s="5"/>
      <c r="K59" s="12"/>
      <c r="L59" s="9">
        <f t="shared" si="7"/>
        <v>0</v>
      </c>
      <c r="M59" s="11"/>
      <c r="N59" s="5"/>
      <c r="O59" s="12"/>
      <c r="P59" s="9">
        <f t="shared" si="8"/>
        <v>0</v>
      </c>
      <c r="Q59" s="11"/>
      <c r="R59" s="5"/>
      <c r="S59" s="12"/>
      <c r="T59" s="9">
        <f t="shared" si="9"/>
        <v>0</v>
      </c>
      <c r="U59" s="11"/>
      <c r="V59" s="5"/>
      <c r="W59" s="12"/>
      <c r="X59" s="9">
        <f t="shared" si="10"/>
        <v>0</v>
      </c>
      <c r="Y59" s="9" t="e">
        <f>(#REF!+#REF!+#REF!)</f>
        <v>#REF!</v>
      </c>
      <c r="Z59" s="9">
        <f t="shared" si="11"/>
        <v>0</v>
      </c>
    </row>
    <row r="60" spans="1:26" x14ac:dyDescent="0.3">
      <c r="A60" s="5"/>
      <c r="B60" s="5"/>
      <c r="C60" s="5" t="e">
        <f>VLOOKUP(Table268910[[#This Row],[Redni broj natjecatelja]],'Popis sudionika'!$A$4:$C$300,2,TRUE)</f>
        <v>#N/A</v>
      </c>
      <c r="D60" s="5" t="e">
        <f>VLOOKUP(Table268910[[#This Row],[Redni broj natjecatelja]],'Popis sudionika'!$A$4:$C$300,3,TRUE)</f>
        <v>#N/A</v>
      </c>
      <c r="E60" s="11"/>
      <c r="F60" s="5"/>
      <c r="G60" s="12"/>
      <c r="H60" s="9">
        <f t="shared" si="6"/>
        <v>0</v>
      </c>
      <c r="I60" s="11"/>
      <c r="J60" s="5"/>
      <c r="K60" s="12"/>
      <c r="L60" s="9">
        <f t="shared" si="7"/>
        <v>0</v>
      </c>
      <c r="M60" s="11"/>
      <c r="N60" s="5"/>
      <c r="O60" s="12"/>
      <c r="P60" s="9">
        <f t="shared" si="8"/>
        <v>0</v>
      </c>
      <c r="Q60" s="11"/>
      <c r="R60" s="5"/>
      <c r="S60" s="12"/>
      <c r="T60" s="9">
        <f t="shared" si="9"/>
        <v>0</v>
      </c>
      <c r="U60" s="11"/>
      <c r="V60" s="5"/>
      <c r="W60" s="12"/>
      <c r="X60" s="9">
        <f t="shared" si="10"/>
        <v>0</v>
      </c>
      <c r="Y60" s="9" t="e">
        <f>(#REF!+#REF!+#REF!)</f>
        <v>#REF!</v>
      </c>
      <c r="Z60" s="9">
        <f t="shared" si="11"/>
        <v>0</v>
      </c>
    </row>
    <row r="61" spans="1:26" x14ac:dyDescent="0.3">
      <c r="A61" s="5"/>
      <c r="B61" s="5"/>
      <c r="C61" s="5" t="e">
        <f>VLOOKUP(Table268910[[#This Row],[Redni broj natjecatelja]],'Popis sudionika'!$A$4:$C$300,2,TRUE)</f>
        <v>#N/A</v>
      </c>
      <c r="D61" s="5" t="e">
        <f>VLOOKUP(Table268910[[#This Row],[Redni broj natjecatelja]],'Popis sudionika'!$A$4:$C$300,3,TRUE)</f>
        <v>#N/A</v>
      </c>
      <c r="E61" s="11"/>
      <c r="F61" s="5"/>
      <c r="G61" s="12"/>
      <c r="H61" s="9">
        <f t="shared" si="6"/>
        <v>0</v>
      </c>
      <c r="I61" s="11"/>
      <c r="J61" s="5"/>
      <c r="K61" s="12"/>
      <c r="L61" s="9">
        <f t="shared" si="7"/>
        <v>0</v>
      </c>
      <c r="M61" s="11"/>
      <c r="N61" s="5"/>
      <c r="O61" s="12"/>
      <c r="P61" s="9">
        <f t="shared" si="8"/>
        <v>0</v>
      </c>
      <c r="Q61" s="11"/>
      <c r="R61" s="5"/>
      <c r="S61" s="12"/>
      <c r="T61" s="9">
        <f t="shared" si="9"/>
        <v>0</v>
      </c>
      <c r="U61" s="11"/>
      <c r="V61" s="5"/>
      <c r="W61" s="12"/>
      <c r="X61" s="9">
        <f t="shared" si="10"/>
        <v>0</v>
      </c>
      <c r="Y61" s="9" t="e">
        <f>(#REF!+#REF!+#REF!)</f>
        <v>#REF!</v>
      </c>
      <c r="Z61" s="9">
        <f t="shared" si="11"/>
        <v>0</v>
      </c>
    </row>
    <row r="62" spans="1:26" x14ac:dyDescent="0.3">
      <c r="A62" s="5"/>
      <c r="B62" s="5"/>
      <c r="C62" s="5" t="e">
        <f>VLOOKUP(Table268910[[#This Row],[Redni broj natjecatelja]],'Popis sudionika'!$A$4:$C$300,2,TRUE)</f>
        <v>#N/A</v>
      </c>
      <c r="D62" s="5" t="e">
        <f>VLOOKUP(Table268910[[#This Row],[Redni broj natjecatelja]],'Popis sudionika'!$A$4:$C$300,3,TRUE)</f>
        <v>#N/A</v>
      </c>
      <c r="E62" s="11"/>
      <c r="F62" s="5"/>
      <c r="G62" s="12"/>
      <c r="H62" s="9">
        <f t="shared" si="6"/>
        <v>0</v>
      </c>
      <c r="I62" s="11"/>
      <c r="J62" s="5"/>
      <c r="K62" s="12"/>
      <c r="L62" s="9">
        <f t="shared" si="7"/>
        <v>0</v>
      </c>
      <c r="M62" s="11"/>
      <c r="N62" s="5"/>
      <c r="O62" s="12"/>
      <c r="P62" s="9">
        <f t="shared" si="8"/>
        <v>0</v>
      </c>
      <c r="Q62" s="11"/>
      <c r="R62" s="5"/>
      <c r="S62" s="12"/>
      <c r="T62" s="9">
        <f t="shared" si="9"/>
        <v>0</v>
      </c>
      <c r="U62" s="11"/>
      <c r="V62" s="5"/>
      <c r="W62" s="12"/>
      <c r="X62" s="9">
        <f t="shared" si="10"/>
        <v>0</v>
      </c>
      <c r="Y62" s="9" t="e">
        <f>(#REF!+#REF!+#REF!)</f>
        <v>#REF!</v>
      </c>
      <c r="Z62" s="9">
        <f t="shared" si="11"/>
        <v>0</v>
      </c>
    </row>
    <row r="63" spans="1:26" x14ac:dyDescent="0.3">
      <c r="A63" s="5"/>
      <c r="B63" s="5"/>
      <c r="C63" s="5" t="e">
        <f>VLOOKUP(Table268910[[#This Row],[Redni broj natjecatelja]],'Popis sudionika'!$A$4:$C$300,2,TRUE)</f>
        <v>#N/A</v>
      </c>
      <c r="D63" s="5" t="e">
        <f>VLOOKUP(Table268910[[#This Row],[Redni broj natjecatelja]],'Popis sudionika'!$A$4:$C$300,3,TRUE)</f>
        <v>#N/A</v>
      </c>
      <c r="E63" s="11"/>
      <c r="F63" s="5"/>
      <c r="G63" s="12"/>
      <c r="H63" s="9">
        <f t="shared" si="6"/>
        <v>0</v>
      </c>
      <c r="I63" s="11"/>
      <c r="J63" s="5"/>
      <c r="K63" s="12"/>
      <c r="L63" s="9">
        <f t="shared" si="7"/>
        <v>0</v>
      </c>
      <c r="M63" s="11"/>
      <c r="N63" s="5"/>
      <c r="O63" s="12"/>
      <c r="P63" s="9">
        <f t="shared" si="8"/>
        <v>0</v>
      </c>
      <c r="Q63" s="11"/>
      <c r="R63" s="5"/>
      <c r="S63" s="12"/>
      <c r="T63" s="9">
        <f t="shared" si="9"/>
        <v>0</v>
      </c>
      <c r="U63" s="11"/>
      <c r="V63" s="5"/>
      <c r="W63" s="12"/>
      <c r="X63" s="9">
        <f t="shared" si="10"/>
        <v>0</v>
      </c>
      <c r="Y63" s="9" t="e">
        <f>(#REF!+#REF!+#REF!)</f>
        <v>#REF!</v>
      </c>
      <c r="Z63" s="9">
        <f t="shared" si="11"/>
        <v>0</v>
      </c>
    </row>
    <row r="64" spans="1:26" x14ac:dyDescent="0.3">
      <c r="A64" s="5"/>
      <c r="B64" s="5"/>
      <c r="C64" s="5" t="e">
        <f>VLOOKUP(Table268910[[#This Row],[Redni broj natjecatelja]],'Popis sudionika'!$A$4:$C$300,2,TRUE)</f>
        <v>#N/A</v>
      </c>
      <c r="D64" s="5" t="e">
        <f>VLOOKUP(Table268910[[#This Row],[Redni broj natjecatelja]],'Popis sudionika'!$A$4:$C$300,3,TRUE)</f>
        <v>#N/A</v>
      </c>
      <c r="E64" s="11"/>
      <c r="F64" s="5"/>
      <c r="G64" s="12"/>
      <c r="H64" s="9">
        <f t="shared" si="6"/>
        <v>0</v>
      </c>
      <c r="I64" s="11"/>
      <c r="J64" s="5"/>
      <c r="K64" s="12"/>
      <c r="L64" s="9">
        <f t="shared" si="7"/>
        <v>0</v>
      </c>
      <c r="M64" s="11"/>
      <c r="N64" s="5"/>
      <c r="O64" s="12"/>
      <c r="P64" s="9">
        <f t="shared" si="8"/>
        <v>0</v>
      </c>
      <c r="Q64" s="11"/>
      <c r="R64" s="5"/>
      <c r="S64" s="12"/>
      <c r="T64" s="9">
        <f t="shared" si="9"/>
        <v>0</v>
      </c>
      <c r="U64" s="11"/>
      <c r="V64" s="5"/>
      <c r="W64" s="12"/>
      <c r="X64" s="9">
        <f t="shared" si="10"/>
        <v>0</v>
      </c>
      <c r="Y64" s="9" t="e">
        <f>(#REF!+#REF!+#REF!)</f>
        <v>#REF!</v>
      </c>
      <c r="Z64" s="9">
        <f t="shared" si="11"/>
        <v>0</v>
      </c>
    </row>
    <row r="65" spans="1:26" x14ac:dyDescent="0.3">
      <c r="A65" s="5"/>
      <c r="B65" s="5"/>
      <c r="C65" s="5" t="e">
        <f>VLOOKUP(Table268910[[#This Row],[Redni broj natjecatelja]],'Popis sudionika'!$A$4:$C$300,2,TRUE)</f>
        <v>#N/A</v>
      </c>
      <c r="D65" s="5" t="e">
        <f>VLOOKUP(Table268910[[#This Row],[Redni broj natjecatelja]],'Popis sudionika'!$A$4:$C$300,3,TRUE)</f>
        <v>#N/A</v>
      </c>
      <c r="E65" s="11"/>
      <c r="F65" s="5"/>
      <c r="G65" s="12"/>
      <c r="H65" s="9">
        <f t="shared" si="6"/>
        <v>0</v>
      </c>
      <c r="I65" s="11"/>
      <c r="J65" s="5"/>
      <c r="K65" s="12"/>
      <c r="L65" s="9">
        <f t="shared" si="7"/>
        <v>0</v>
      </c>
      <c r="M65" s="11"/>
      <c r="N65" s="5"/>
      <c r="O65" s="12"/>
      <c r="P65" s="9">
        <f t="shared" si="8"/>
        <v>0</v>
      </c>
      <c r="Q65" s="11"/>
      <c r="R65" s="5"/>
      <c r="S65" s="12"/>
      <c r="T65" s="9">
        <f t="shared" si="9"/>
        <v>0</v>
      </c>
      <c r="U65" s="11"/>
      <c r="V65" s="5"/>
      <c r="W65" s="12"/>
      <c r="X65" s="9">
        <f t="shared" si="10"/>
        <v>0</v>
      </c>
      <c r="Y65" s="9" t="e">
        <f>(#REF!+#REF!+#REF!)</f>
        <v>#REF!</v>
      </c>
      <c r="Z65" s="9">
        <f t="shared" si="11"/>
        <v>0</v>
      </c>
    </row>
    <row r="66" spans="1:26" x14ac:dyDescent="0.3">
      <c r="A66" s="5"/>
      <c r="B66" s="5"/>
      <c r="C66" s="5" t="e">
        <f>VLOOKUP(Table268910[[#This Row],[Redni broj natjecatelja]],'Popis sudionika'!$A$4:$C$300,2,TRUE)</f>
        <v>#N/A</v>
      </c>
      <c r="D66" s="5" t="e">
        <f>VLOOKUP(Table268910[[#This Row],[Redni broj natjecatelja]],'Popis sudionika'!$A$4:$C$300,3,TRUE)</f>
        <v>#N/A</v>
      </c>
      <c r="E66" s="11"/>
      <c r="F66" s="5"/>
      <c r="G66" s="12"/>
      <c r="H66" s="9">
        <f t="shared" si="6"/>
        <v>0</v>
      </c>
      <c r="I66" s="11"/>
      <c r="J66" s="5"/>
      <c r="K66" s="12"/>
      <c r="L66" s="9">
        <f t="shared" si="7"/>
        <v>0</v>
      </c>
      <c r="M66" s="11"/>
      <c r="N66" s="5"/>
      <c r="O66" s="12"/>
      <c r="P66" s="9">
        <f t="shared" si="8"/>
        <v>0</v>
      </c>
      <c r="Q66" s="11"/>
      <c r="R66" s="5"/>
      <c r="S66" s="12"/>
      <c r="T66" s="9">
        <f t="shared" si="9"/>
        <v>0</v>
      </c>
      <c r="U66" s="11"/>
      <c r="V66" s="5"/>
      <c r="W66" s="12"/>
      <c r="X66" s="9">
        <f t="shared" si="10"/>
        <v>0</v>
      </c>
      <c r="Y66" s="9" t="e">
        <f>(#REF!+#REF!+#REF!)</f>
        <v>#REF!</v>
      </c>
      <c r="Z66" s="9">
        <f t="shared" si="11"/>
        <v>0</v>
      </c>
    </row>
    <row r="67" spans="1:26" x14ac:dyDescent="0.3">
      <c r="A67" s="5"/>
      <c r="B67" s="5"/>
      <c r="C67" s="5" t="e">
        <f>VLOOKUP(Table268910[[#This Row],[Redni broj natjecatelja]],'Popis sudionika'!$A$4:$C$300,2,TRUE)</f>
        <v>#N/A</v>
      </c>
      <c r="D67" s="5" t="e">
        <f>VLOOKUP(Table268910[[#This Row],[Redni broj natjecatelja]],'Popis sudionika'!$A$4:$C$300,3,TRUE)</f>
        <v>#N/A</v>
      </c>
      <c r="E67" s="11"/>
      <c r="F67" s="5"/>
      <c r="G67" s="12"/>
      <c r="H67" s="9">
        <f t="shared" si="6"/>
        <v>0</v>
      </c>
      <c r="I67" s="11"/>
      <c r="J67" s="5"/>
      <c r="K67" s="12"/>
      <c r="L67" s="9">
        <f t="shared" si="7"/>
        <v>0</v>
      </c>
      <c r="M67" s="11"/>
      <c r="N67" s="5"/>
      <c r="O67" s="12"/>
      <c r="P67" s="9">
        <f t="shared" si="8"/>
        <v>0</v>
      </c>
      <c r="Q67" s="11"/>
      <c r="R67" s="5"/>
      <c r="S67" s="12"/>
      <c r="T67" s="9">
        <f t="shared" si="9"/>
        <v>0</v>
      </c>
      <c r="U67" s="11"/>
      <c r="V67" s="5"/>
      <c r="W67" s="12"/>
      <c r="X67" s="9">
        <f t="shared" si="10"/>
        <v>0</v>
      </c>
      <c r="Y67" s="9" t="e">
        <f>(#REF!+#REF!+#REF!)</f>
        <v>#REF!</v>
      </c>
      <c r="Z67" s="9">
        <f t="shared" si="11"/>
        <v>0</v>
      </c>
    </row>
    <row r="68" spans="1:26" x14ac:dyDescent="0.3">
      <c r="A68" s="5"/>
      <c r="B68" s="5"/>
      <c r="C68" s="5" t="e">
        <f>VLOOKUP(Table268910[[#This Row],[Redni broj natjecatelja]],'Popis sudionika'!$A$4:$C$300,2,TRUE)</f>
        <v>#N/A</v>
      </c>
      <c r="D68" s="5" t="e">
        <f>VLOOKUP(Table268910[[#This Row],[Redni broj natjecatelja]],'Popis sudionika'!$A$4:$C$300,3,TRUE)</f>
        <v>#N/A</v>
      </c>
      <c r="E68" s="11"/>
      <c r="F68" s="5"/>
      <c r="G68" s="12"/>
      <c r="H68" s="9">
        <f t="shared" ref="H68:H99" si="12">(E68+F68+G68)</f>
        <v>0</v>
      </c>
      <c r="I68" s="11"/>
      <c r="J68" s="5"/>
      <c r="K68" s="12"/>
      <c r="L68" s="9">
        <f t="shared" ref="L68:L99" si="13">(I68+J68+K68)</f>
        <v>0</v>
      </c>
      <c r="M68" s="11"/>
      <c r="N68" s="5"/>
      <c r="O68" s="12"/>
      <c r="P68" s="9">
        <f t="shared" ref="P68:P99" si="14">(M68+N68+O68)</f>
        <v>0</v>
      </c>
      <c r="Q68" s="11"/>
      <c r="R68" s="5"/>
      <c r="S68" s="12"/>
      <c r="T68" s="9">
        <f t="shared" ref="T68:T99" si="15">(Q68+R68+S68)</f>
        <v>0</v>
      </c>
      <c r="U68" s="11"/>
      <c r="V68" s="5"/>
      <c r="W68" s="12"/>
      <c r="X68" s="9">
        <f t="shared" ref="X68:X99" si="16">(U68+V68+W68)</f>
        <v>0</v>
      </c>
      <c r="Y68" s="9" t="e">
        <f>(#REF!+#REF!+#REF!)</f>
        <v>#REF!</v>
      </c>
      <c r="Z68" s="9">
        <f t="shared" ref="Z68:Z99" si="17">(H68+L68+P68+T68+X68)/5</f>
        <v>0</v>
      </c>
    </row>
    <row r="69" spans="1:26" x14ac:dyDescent="0.3">
      <c r="A69" s="5"/>
      <c r="B69" s="5"/>
      <c r="C69" s="5" t="e">
        <f>VLOOKUP(Table268910[[#This Row],[Redni broj natjecatelja]],'Popis sudionika'!$A$4:$C$300,2,TRUE)</f>
        <v>#N/A</v>
      </c>
      <c r="D69" s="5" t="e">
        <f>VLOOKUP(Table268910[[#This Row],[Redni broj natjecatelja]],'Popis sudionika'!$A$4:$C$300,3,TRUE)</f>
        <v>#N/A</v>
      </c>
      <c r="E69" s="11"/>
      <c r="F69" s="5"/>
      <c r="G69" s="12"/>
      <c r="H69" s="9">
        <f t="shared" si="12"/>
        <v>0</v>
      </c>
      <c r="I69" s="11"/>
      <c r="J69" s="5"/>
      <c r="K69" s="12"/>
      <c r="L69" s="9">
        <f t="shared" si="13"/>
        <v>0</v>
      </c>
      <c r="M69" s="11"/>
      <c r="N69" s="5"/>
      <c r="O69" s="12"/>
      <c r="P69" s="9">
        <f t="shared" si="14"/>
        <v>0</v>
      </c>
      <c r="Q69" s="11"/>
      <c r="R69" s="5"/>
      <c r="S69" s="12"/>
      <c r="T69" s="9">
        <f t="shared" si="15"/>
        <v>0</v>
      </c>
      <c r="U69" s="11"/>
      <c r="V69" s="5"/>
      <c r="W69" s="12"/>
      <c r="X69" s="9">
        <f t="shared" si="16"/>
        <v>0</v>
      </c>
      <c r="Y69" s="9" t="e">
        <f>(#REF!+#REF!+#REF!)</f>
        <v>#REF!</v>
      </c>
      <c r="Z69" s="9">
        <f t="shared" si="17"/>
        <v>0</v>
      </c>
    </row>
    <row r="70" spans="1:26" x14ac:dyDescent="0.3">
      <c r="A70" s="5"/>
      <c r="B70" s="5"/>
      <c r="C70" s="5" t="e">
        <f>VLOOKUP(Table268910[[#This Row],[Redni broj natjecatelja]],'Popis sudionika'!$A$4:$C$300,2,TRUE)</f>
        <v>#N/A</v>
      </c>
      <c r="D70" s="5" t="e">
        <f>VLOOKUP(Table268910[[#This Row],[Redni broj natjecatelja]],'Popis sudionika'!$A$4:$C$300,3,TRUE)</f>
        <v>#N/A</v>
      </c>
      <c r="E70" s="11"/>
      <c r="F70" s="5"/>
      <c r="G70" s="12"/>
      <c r="H70" s="9">
        <f t="shared" si="12"/>
        <v>0</v>
      </c>
      <c r="I70" s="11"/>
      <c r="J70" s="5"/>
      <c r="K70" s="12"/>
      <c r="L70" s="9">
        <f t="shared" si="13"/>
        <v>0</v>
      </c>
      <c r="M70" s="11"/>
      <c r="N70" s="5"/>
      <c r="O70" s="12"/>
      <c r="P70" s="9">
        <f t="shared" si="14"/>
        <v>0</v>
      </c>
      <c r="Q70" s="11"/>
      <c r="R70" s="5"/>
      <c r="S70" s="12"/>
      <c r="T70" s="9">
        <f t="shared" si="15"/>
        <v>0</v>
      </c>
      <c r="U70" s="11"/>
      <c r="V70" s="5"/>
      <c r="W70" s="12"/>
      <c r="X70" s="9">
        <f t="shared" si="16"/>
        <v>0</v>
      </c>
      <c r="Y70" s="9" t="e">
        <f>(#REF!+#REF!+#REF!)</f>
        <v>#REF!</v>
      </c>
      <c r="Z70" s="9">
        <f t="shared" si="17"/>
        <v>0</v>
      </c>
    </row>
    <row r="71" spans="1:26" x14ac:dyDescent="0.3">
      <c r="A71" s="5"/>
      <c r="B71" s="5"/>
      <c r="C71" s="5" t="e">
        <f>VLOOKUP(Table268910[[#This Row],[Redni broj natjecatelja]],'Popis sudionika'!$A$4:$C$300,2,TRUE)</f>
        <v>#N/A</v>
      </c>
      <c r="D71" s="5" t="e">
        <f>VLOOKUP(Table268910[[#This Row],[Redni broj natjecatelja]],'Popis sudionika'!$A$4:$C$300,3,TRUE)</f>
        <v>#N/A</v>
      </c>
      <c r="E71" s="11"/>
      <c r="F71" s="5"/>
      <c r="G71" s="12"/>
      <c r="H71" s="9">
        <f t="shared" si="12"/>
        <v>0</v>
      </c>
      <c r="I71" s="11"/>
      <c r="J71" s="5"/>
      <c r="K71" s="12"/>
      <c r="L71" s="9">
        <f t="shared" si="13"/>
        <v>0</v>
      </c>
      <c r="M71" s="11"/>
      <c r="N71" s="5"/>
      <c r="O71" s="12"/>
      <c r="P71" s="9">
        <f t="shared" si="14"/>
        <v>0</v>
      </c>
      <c r="Q71" s="11"/>
      <c r="R71" s="5"/>
      <c r="S71" s="12"/>
      <c r="T71" s="9">
        <f t="shared" si="15"/>
        <v>0</v>
      </c>
      <c r="U71" s="11"/>
      <c r="V71" s="5"/>
      <c r="W71" s="12"/>
      <c r="X71" s="9">
        <f t="shared" si="16"/>
        <v>0</v>
      </c>
      <c r="Y71" s="9" t="e">
        <f>(#REF!+#REF!+#REF!)</f>
        <v>#REF!</v>
      </c>
      <c r="Z71" s="9">
        <f t="shared" si="17"/>
        <v>0</v>
      </c>
    </row>
    <row r="72" spans="1:26" x14ac:dyDescent="0.3">
      <c r="A72" s="5"/>
      <c r="B72" s="5"/>
      <c r="C72" s="5" t="e">
        <f>VLOOKUP(Table268910[[#This Row],[Redni broj natjecatelja]],'Popis sudionika'!$A$4:$C$300,2,TRUE)</f>
        <v>#N/A</v>
      </c>
      <c r="D72" s="5" t="e">
        <f>VLOOKUP(Table268910[[#This Row],[Redni broj natjecatelja]],'Popis sudionika'!$A$4:$C$300,3,TRUE)</f>
        <v>#N/A</v>
      </c>
      <c r="E72" s="11"/>
      <c r="F72" s="5"/>
      <c r="G72" s="12"/>
      <c r="H72" s="9">
        <f t="shared" si="12"/>
        <v>0</v>
      </c>
      <c r="I72" s="11"/>
      <c r="J72" s="5"/>
      <c r="K72" s="12"/>
      <c r="L72" s="9">
        <f t="shared" si="13"/>
        <v>0</v>
      </c>
      <c r="M72" s="11"/>
      <c r="N72" s="5"/>
      <c r="O72" s="12"/>
      <c r="P72" s="9">
        <f t="shared" si="14"/>
        <v>0</v>
      </c>
      <c r="Q72" s="11"/>
      <c r="R72" s="5"/>
      <c r="S72" s="12"/>
      <c r="T72" s="9">
        <f t="shared" si="15"/>
        <v>0</v>
      </c>
      <c r="U72" s="11"/>
      <c r="V72" s="5"/>
      <c r="W72" s="12"/>
      <c r="X72" s="9">
        <f t="shared" si="16"/>
        <v>0</v>
      </c>
      <c r="Y72" s="9" t="e">
        <f>(#REF!+#REF!+#REF!)</f>
        <v>#REF!</v>
      </c>
      <c r="Z72" s="9">
        <f t="shared" si="17"/>
        <v>0</v>
      </c>
    </row>
    <row r="73" spans="1:26" x14ac:dyDescent="0.3">
      <c r="A73" s="5"/>
      <c r="B73" s="5"/>
      <c r="C73" s="5" t="e">
        <f>VLOOKUP(Table268910[[#This Row],[Redni broj natjecatelja]],'Popis sudionika'!$A$4:$C$300,2,TRUE)</f>
        <v>#N/A</v>
      </c>
      <c r="D73" s="5" t="e">
        <f>VLOOKUP(Table268910[[#This Row],[Redni broj natjecatelja]],'Popis sudionika'!$A$4:$C$300,3,TRUE)</f>
        <v>#N/A</v>
      </c>
      <c r="E73" s="11"/>
      <c r="F73" s="5"/>
      <c r="G73" s="12"/>
      <c r="H73" s="9">
        <f t="shared" si="12"/>
        <v>0</v>
      </c>
      <c r="I73" s="11"/>
      <c r="J73" s="5"/>
      <c r="K73" s="12"/>
      <c r="L73" s="9">
        <f t="shared" si="13"/>
        <v>0</v>
      </c>
      <c r="M73" s="11"/>
      <c r="N73" s="5"/>
      <c r="O73" s="12"/>
      <c r="P73" s="9">
        <f t="shared" si="14"/>
        <v>0</v>
      </c>
      <c r="Q73" s="11"/>
      <c r="R73" s="5"/>
      <c r="S73" s="12"/>
      <c r="T73" s="9">
        <f t="shared" si="15"/>
        <v>0</v>
      </c>
      <c r="U73" s="11"/>
      <c r="V73" s="5"/>
      <c r="W73" s="12"/>
      <c r="X73" s="9">
        <f t="shared" si="16"/>
        <v>0</v>
      </c>
      <c r="Y73" s="9" t="e">
        <f>(#REF!+#REF!+#REF!)</f>
        <v>#REF!</v>
      </c>
      <c r="Z73" s="9">
        <f t="shared" si="17"/>
        <v>0</v>
      </c>
    </row>
    <row r="74" spans="1:26" x14ac:dyDescent="0.3">
      <c r="A74" s="5"/>
      <c r="B74" s="5"/>
      <c r="C74" s="5" t="e">
        <f>VLOOKUP(Table268910[[#This Row],[Redni broj natjecatelja]],'Popis sudionika'!$A$4:$C$300,2,TRUE)</f>
        <v>#N/A</v>
      </c>
      <c r="D74" s="5" t="e">
        <f>VLOOKUP(Table268910[[#This Row],[Redni broj natjecatelja]],'Popis sudionika'!$A$4:$C$300,3,TRUE)</f>
        <v>#N/A</v>
      </c>
      <c r="E74" s="11"/>
      <c r="F74" s="5"/>
      <c r="G74" s="12"/>
      <c r="H74" s="9">
        <f t="shared" si="12"/>
        <v>0</v>
      </c>
      <c r="I74" s="11"/>
      <c r="J74" s="5"/>
      <c r="K74" s="12"/>
      <c r="L74" s="9">
        <f t="shared" si="13"/>
        <v>0</v>
      </c>
      <c r="M74" s="11"/>
      <c r="N74" s="5"/>
      <c r="O74" s="12"/>
      <c r="P74" s="9">
        <f t="shared" si="14"/>
        <v>0</v>
      </c>
      <c r="Q74" s="11"/>
      <c r="R74" s="5"/>
      <c r="S74" s="12"/>
      <c r="T74" s="9">
        <f t="shared" si="15"/>
        <v>0</v>
      </c>
      <c r="U74" s="11"/>
      <c r="V74" s="5"/>
      <c r="W74" s="12"/>
      <c r="X74" s="9">
        <f t="shared" si="16"/>
        <v>0</v>
      </c>
      <c r="Y74" s="9" t="e">
        <f>(#REF!+#REF!+#REF!)</f>
        <v>#REF!</v>
      </c>
      <c r="Z74" s="9">
        <f t="shared" si="17"/>
        <v>0</v>
      </c>
    </row>
    <row r="75" spans="1:26" x14ac:dyDescent="0.3">
      <c r="A75" s="5"/>
      <c r="B75" s="5"/>
      <c r="C75" s="5" t="e">
        <f>VLOOKUP(Table268910[[#This Row],[Redni broj natjecatelja]],'Popis sudionika'!$A$4:$C$300,2,TRUE)</f>
        <v>#N/A</v>
      </c>
      <c r="D75" s="5" t="e">
        <f>VLOOKUP(Table268910[[#This Row],[Redni broj natjecatelja]],'Popis sudionika'!$A$4:$C$300,3,TRUE)</f>
        <v>#N/A</v>
      </c>
      <c r="E75" s="11"/>
      <c r="F75" s="5"/>
      <c r="G75" s="12"/>
      <c r="H75" s="9">
        <f t="shared" si="12"/>
        <v>0</v>
      </c>
      <c r="I75" s="11"/>
      <c r="J75" s="5"/>
      <c r="K75" s="12"/>
      <c r="L75" s="9">
        <f t="shared" si="13"/>
        <v>0</v>
      </c>
      <c r="M75" s="11"/>
      <c r="N75" s="5"/>
      <c r="O75" s="12"/>
      <c r="P75" s="9">
        <f t="shared" si="14"/>
        <v>0</v>
      </c>
      <c r="Q75" s="11"/>
      <c r="R75" s="5"/>
      <c r="S75" s="12"/>
      <c r="T75" s="9">
        <f t="shared" si="15"/>
        <v>0</v>
      </c>
      <c r="U75" s="11"/>
      <c r="V75" s="5"/>
      <c r="W75" s="12"/>
      <c r="X75" s="9">
        <f t="shared" si="16"/>
        <v>0</v>
      </c>
      <c r="Y75" s="9" t="e">
        <f>(#REF!+#REF!+#REF!)</f>
        <v>#REF!</v>
      </c>
      <c r="Z75" s="9">
        <f t="shared" si="17"/>
        <v>0</v>
      </c>
    </row>
    <row r="76" spans="1:26" x14ac:dyDescent="0.3">
      <c r="A76" s="5"/>
      <c r="B76" s="5"/>
      <c r="C76" s="5" t="e">
        <f>VLOOKUP(Table268910[[#This Row],[Redni broj natjecatelja]],'Popis sudionika'!$A$4:$C$300,2,TRUE)</f>
        <v>#N/A</v>
      </c>
      <c r="D76" s="5" t="e">
        <f>VLOOKUP(Table268910[[#This Row],[Redni broj natjecatelja]],'Popis sudionika'!$A$4:$C$300,3,TRUE)</f>
        <v>#N/A</v>
      </c>
      <c r="E76" s="11"/>
      <c r="F76" s="5"/>
      <c r="G76" s="12"/>
      <c r="H76" s="9">
        <f t="shared" si="12"/>
        <v>0</v>
      </c>
      <c r="I76" s="11"/>
      <c r="J76" s="5"/>
      <c r="K76" s="12"/>
      <c r="L76" s="9">
        <f t="shared" si="13"/>
        <v>0</v>
      </c>
      <c r="M76" s="11"/>
      <c r="N76" s="5"/>
      <c r="O76" s="12"/>
      <c r="P76" s="9">
        <f t="shared" si="14"/>
        <v>0</v>
      </c>
      <c r="Q76" s="11"/>
      <c r="R76" s="5"/>
      <c r="S76" s="12"/>
      <c r="T76" s="9">
        <f t="shared" si="15"/>
        <v>0</v>
      </c>
      <c r="U76" s="11"/>
      <c r="V76" s="5"/>
      <c r="W76" s="12"/>
      <c r="X76" s="9">
        <f t="shared" si="16"/>
        <v>0</v>
      </c>
      <c r="Y76" s="9" t="e">
        <f>(#REF!+#REF!+#REF!)</f>
        <v>#REF!</v>
      </c>
      <c r="Z76" s="9">
        <f t="shared" si="17"/>
        <v>0</v>
      </c>
    </row>
    <row r="77" spans="1:26" x14ac:dyDescent="0.3">
      <c r="A77" s="5"/>
      <c r="B77" s="5"/>
      <c r="C77" s="5" t="e">
        <f>VLOOKUP(Table268910[[#This Row],[Redni broj natjecatelja]],'Popis sudionika'!$A$4:$C$300,2,TRUE)</f>
        <v>#N/A</v>
      </c>
      <c r="D77" s="5" t="e">
        <f>VLOOKUP(Table268910[[#This Row],[Redni broj natjecatelja]],'Popis sudionika'!$A$4:$C$300,3,TRUE)</f>
        <v>#N/A</v>
      </c>
      <c r="E77" s="11"/>
      <c r="F77" s="5"/>
      <c r="G77" s="12"/>
      <c r="H77" s="9">
        <f t="shared" si="12"/>
        <v>0</v>
      </c>
      <c r="I77" s="11"/>
      <c r="J77" s="5"/>
      <c r="K77" s="12"/>
      <c r="L77" s="9">
        <f t="shared" si="13"/>
        <v>0</v>
      </c>
      <c r="M77" s="11"/>
      <c r="N77" s="5"/>
      <c r="O77" s="12"/>
      <c r="P77" s="9">
        <f t="shared" si="14"/>
        <v>0</v>
      </c>
      <c r="Q77" s="11"/>
      <c r="R77" s="5"/>
      <c r="S77" s="12"/>
      <c r="T77" s="9">
        <f t="shared" si="15"/>
        <v>0</v>
      </c>
      <c r="U77" s="11"/>
      <c r="V77" s="5"/>
      <c r="W77" s="12"/>
      <c r="X77" s="9">
        <f t="shared" si="16"/>
        <v>0</v>
      </c>
      <c r="Y77" s="9" t="e">
        <f>(#REF!+#REF!+#REF!)</f>
        <v>#REF!</v>
      </c>
      <c r="Z77" s="9">
        <f t="shared" si="17"/>
        <v>0</v>
      </c>
    </row>
    <row r="78" spans="1:26" x14ac:dyDescent="0.3">
      <c r="A78" s="5"/>
      <c r="B78" s="5"/>
      <c r="C78" s="5" t="e">
        <f>VLOOKUP(Table268910[[#This Row],[Redni broj natjecatelja]],'Popis sudionika'!$A$4:$C$300,2,TRUE)</f>
        <v>#N/A</v>
      </c>
      <c r="D78" s="5" t="e">
        <f>VLOOKUP(Table268910[[#This Row],[Redni broj natjecatelja]],'Popis sudionika'!$A$4:$C$300,3,TRUE)</f>
        <v>#N/A</v>
      </c>
      <c r="E78" s="11"/>
      <c r="F78" s="5"/>
      <c r="G78" s="12"/>
      <c r="H78" s="9">
        <f t="shared" si="12"/>
        <v>0</v>
      </c>
      <c r="I78" s="11"/>
      <c r="J78" s="5"/>
      <c r="K78" s="12"/>
      <c r="L78" s="9">
        <f t="shared" si="13"/>
        <v>0</v>
      </c>
      <c r="M78" s="11"/>
      <c r="N78" s="5"/>
      <c r="O78" s="12"/>
      <c r="P78" s="9">
        <f t="shared" si="14"/>
        <v>0</v>
      </c>
      <c r="Q78" s="11"/>
      <c r="R78" s="5"/>
      <c r="S78" s="12"/>
      <c r="T78" s="9">
        <f t="shared" si="15"/>
        <v>0</v>
      </c>
      <c r="U78" s="11"/>
      <c r="V78" s="5"/>
      <c r="W78" s="12"/>
      <c r="X78" s="9">
        <f t="shared" si="16"/>
        <v>0</v>
      </c>
      <c r="Y78" s="9" t="e">
        <f>(#REF!+#REF!+#REF!)</f>
        <v>#REF!</v>
      </c>
      <c r="Z78" s="9">
        <f t="shared" si="17"/>
        <v>0</v>
      </c>
    </row>
    <row r="79" spans="1:26" x14ac:dyDescent="0.3">
      <c r="A79" s="5"/>
      <c r="B79" s="5"/>
      <c r="C79" s="5" t="e">
        <f>VLOOKUP(Table268910[[#This Row],[Redni broj natjecatelja]],'Popis sudionika'!$A$4:$C$300,2,TRUE)</f>
        <v>#N/A</v>
      </c>
      <c r="D79" s="5" t="e">
        <f>VLOOKUP(Table268910[[#This Row],[Redni broj natjecatelja]],'Popis sudionika'!$A$4:$C$300,3,TRUE)</f>
        <v>#N/A</v>
      </c>
      <c r="E79" s="11"/>
      <c r="F79" s="5"/>
      <c r="G79" s="12"/>
      <c r="H79" s="9">
        <f t="shared" si="12"/>
        <v>0</v>
      </c>
      <c r="I79" s="11"/>
      <c r="J79" s="5"/>
      <c r="K79" s="12"/>
      <c r="L79" s="9">
        <f t="shared" si="13"/>
        <v>0</v>
      </c>
      <c r="M79" s="11"/>
      <c r="N79" s="5"/>
      <c r="O79" s="12"/>
      <c r="P79" s="9">
        <f t="shared" si="14"/>
        <v>0</v>
      </c>
      <c r="Q79" s="11"/>
      <c r="R79" s="5"/>
      <c r="S79" s="12"/>
      <c r="T79" s="9">
        <f t="shared" si="15"/>
        <v>0</v>
      </c>
      <c r="U79" s="11"/>
      <c r="V79" s="5"/>
      <c r="W79" s="12"/>
      <c r="X79" s="9">
        <f t="shared" si="16"/>
        <v>0</v>
      </c>
      <c r="Y79" s="9" t="e">
        <f>(#REF!+#REF!+#REF!)</f>
        <v>#REF!</v>
      </c>
      <c r="Z79" s="9">
        <f t="shared" si="17"/>
        <v>0</v>
      </c>
    </row>
    <row r="80" spans="1:26" x14ac:dyDescent="0.3">
      <c r="A80" s="5"/>
      <c r="B80" s="5"/>
      <c r="C80" s="5" t="e">
        <f>VLOOKUP(Table268910[[#This Row],[Redni broj natjecatelja]],'Popis sudionika'!$A$4:$C$300,2,TRUE)</f>
        <v>#N/A</v>
      </c>
      <c r="D80" s="5" t="e">
        <f>VLOOKUP(Table268910[[#This Row],[Redni broj natjecatelja]],'Popis sudionika'!$A$4:$C$300,3,TRUE)</f>
        <v>#N/A</v>
      </c>
      <c r="E80" s="11"/>
      <c r="F80" s="5"/>
      <c r="G80" s="12"/>
      <c r="H80" s="9">
        <f t="shared" si="12"/>
        <v>0</v>
      </c>
      <c r="I80" s="11"/>
      <c r="J80" s="5"/>
      <c r="K80" s="12"/>
      <c r="L80" s="9">
        <f t="shared" si="13"/>
        <v>0</v>
      </c>
      <c r="M80" s="11"/>
      <c r="N80" s="5"/>
      <c r="O80" s="12"/>
      <c r="P80" s="9">
        <f t="shared" si="14"/>
        <v>0</v>
      </c>
      <c r="Q80" s="11"/>
      <c r="R80" s="5"/>
      <c r="S80" s="12"/>
      <c r="T80" s="9">
        <f t="shared" si="15"/>
        <v>0</v>
      </c>
      <c r="U80" s="11"/>
      <c r="V80" s="5"/>
      <c r="W80" s="12"/>
      <c r="X80" s="9">
        <f t="shared" si="16"/>
        <v>0</v>
      </c>
      <c r="Y80" s="9" t="e">
        <f>(#REF!+#REF!+#REF!)</f>
        <v>#REF!</v>
      </c>
      <c r="Z80" s="9">
        <f t="shared" si="17"/>
        <v>0</v>
      </c>
    </row>
    <row r="81" spans="1:26" x14ac:dyDescent="0.3">
      <c r="A81" s="5"/>
      <c r="B81" s="5"/>
      <c r="C81" s="5" t="e">
        <f>VLOOKUP(Table268910[[#This Row],[Redni broj natjecatelja]],'Popis sudionika'!$A$4:$C$300,2,TRUE)</f>
        <v>#N/A</v>
      </c>
      <c r="D81" s="5" t="e">
        <f>VLOOKUP(Table268910[[#This Row],[Redni broj natjecatelja]],'Popis sudionika'!$A$4:$C$300,3,TRUE)</f>
        <v>#N/A</v>
      </c>
      <c r="E81" s="11"/>
      <c r="F81" s="5"/>
      <c r="G81" s="12"/>
      <c r="H81" s="9">
        <f t="shared" si="12"/>
        <v>0</v>
      </c>
      <c r="I81" s="11"/>
      <c r="J81" s="5"/>
      <c r="K81" s="12"/>
      <c r="L81" s="9">
        <f t="shared" si="13"/>
        <v>0</v>
      </c>
      <c r="M81" s="11"/>
      <c r="N81" s="5"/>
      <c r="O81" s="12"/>
      <c r="P81" s="9">
        <f t="shared" si="14"/>
        <v>0</v>
      </c>
      <c r="Q81" s="11"/>
      <c r="R81" s="5"/>
      <c r="S81" s="12"/>
      <c r="T81" s="9">
        <f t="shared" si="15"/>
        <v>0</v>
      </c>
      <c r="U81" s="11"/>
      <c r="V81" s="5"/>
      <c r="W81" s="12"/>
      <c r="X81" s="9">
        <f t="shared" si="16"/>
        <v>0</v>
      </c>
      <c r="Y81" s="9" t="e">
        <f>(#REF!+#REF!+#REF!)</f>
        <v>#REF!</v>
      </c>
      <c r="Z81" s="9">
        <f t="shared" si="17"/>
        <v>0</v>
      </c>
    </row>
    <row r="82" spans="1:26" x14ac:dyDescent="0.3">
      <c r="A82" s="5"/>
      <c r="B82" s="5"/>
      <c r="C82" s="5" t="e">
        <f>VLOOKUP(Table268910[[#This Row],[Redni broj natjecatelja]],'Popis sudionika'!$A$4:$C$300,2,TRUE)</f>
        <v>#N/A</v>
      </c>
      <c r="D82" s="5" t="e">
        <f>VLOOKUP(Table268910[[#This Row],[Redni broj natjecatelja]],'Popis sudionika'!$A$4:$C$300,3,TRUE)</f>
        <v>#N/A</v>
      </c>
      <c r="E82" s="11"/>
      <c r="F82" s="5"/>
      <c r="G82" s="12"/>
      <c r="H82" s="9">
        <f t="shared" si="12"/>
        <v>0</v>
      </c>
      <c r="I82" s="11"/>
      <c r="J82" s="5"/>
      <c r="K82" s="12"/>
      <c r="L82" s="9">
        <f t="shared" si="13"/>
        <v>0</v>
      </c>
      <c r="M82" s="11"/>
      <c r="N82" s="5"/>
      <c r="O82" s="12"/>
      <c r="P82" s="9">
        <f t="shared" si="14"/>
        <v>0</v>
      </c>
      <c r="Q82" s="11"/>
      <c r="R82" s="5"/>
      <c r="S82" s="12"/>
      <c r="T82" s="9">
        <f t="shared" si="15"/>
        <v>0</v>
      </c>
      <c r="U82" s="11"/>
      <c r="V82" s="5"/>
      <c r="W82" s="12"/>
      <c r="X82" s="9">
        <f t="shared" si="16"/>
        <v>0</v>
      </c>
      <c r="Y82" s="9" t="e">
        <f>(#REF!+#REF!+#REF!)</f>
        <v>#REF!</v>
      </c>
      <c r="Z82" s="9">
        <f t="shared" si="17"/>
        <v>0</v>
      </c>
    </row>
    <row r="83" spans="1:26" x14ac:dyDescent="0.3">
      <c r="A83" s="5"/>
      <c r="B83" s="5"/>
      <c r="C83" s="5" t="e">
        <f>VLOOKUP(Table268910[[#This Row],[Redni broj natjecatelja]],'Popis sudionika'!$A$4:$C$300,2,TRUE)</f>
        <v>#N/A</v>
      </c>
      <c r="D83" s="5" t="e">
        <f>VLOOKUP(Table268910[[#This Row],[Redni broj natjecatelja]],'Popis sudionika'!$A$4:$C$300,3,TRUE)</f>
        <v>#N/A</v>
      </c>
      <c r="E83" s="11"/>
      <c r="F83" s="5"/>
      <c r="G83" s="12"/>
      <c r="H83" s="9">
        <f t="shared" si="12"/>
        <v>0</v>
      </c>
      <c r="I83" s="11"/>
      <c r="J83" s="5"/>
      <c r="K83" s="12"/>
      <c r="L83" s="9">
        <f t="shared" si="13"/>
        <v>0</v>
      </c>
      <c r="M83" s="11"/>
      <c r="N83" s="5"/>
      <c r="O83" s="12"/>
      <c r="P83" s="9">
        <f t="shared" si="14"/>
        <v>0</v>
      </c>
      <c r="Q83" s="11"/>
      <c r="R83" s="5"/>
      <c r="S83" s="12"/>
      <c r="T83" s="9">
        <f t="shared" si="15"/>
        <v>0</v>
      </c>
      <c r="U83" s="11"/>
      <c r="V83" s="5"/>
      <c r="W83" s="12"/>
      <c r="X83" s="9">
        <f t="shared" si="16"/>
        <v>0</v>
      </c>
      <c r="Y83" s="9" t="e">
        <f>(#REF!+#REF!+#REF!)</f>
        <v>#REF!</v>
      </c>
      <c r="Z83" s="9">
        <f t="shared" si="17"/>
        <v>0</v>
      </c>
    </row>
    <row r="84" spans="1:26" x14ac:dyDescent="0.3">
      <c r="A84" s="5"/>
      <c r="B84" s="5"/>
      <c r="C84" s="5" t="e">
        <f>VLOOKUP(Table268910[[#This Row],[Redni broj natjecatelja]],'Popis sudionika'!$A$4:$C$300,2,TRUE)</f>
        <v>#N/A</v>
      </c>
      <c r="D84" s="5" t="e">
        <f>VLOOKUP(Table268910[[#This Row],[Redni broj natjecatelja]],'Popis sudionika'!$A$4:$C$300,3,TRUE)</f>
        <v>#N/A</v>
      </c>
      <c r="E84" s="11"/>
      <c r="F84" s="5"/>
      <c r="G84" s="12"/>
      <c r="H84" s="9">
        <f t="shared" si="12"/>
        <v>0</v>
      </c>
      <c r="I84" s="11"/>
      <c r="J84" s="5"/>
      <c r="K84" s="12"/>
      <c r="L84" s="9">
        <f t="shared" si="13"/>
        <v>0</v>
      </c>
      <c r="M84" s="11"/>
      <c r="N84" s="5"/>
      <c r="O84" s="12"/>
      <c r="P84" s="9">
        <f t="shared" si="14"/>
        <v>0</v>
      </c>
      <c r="Q84" s="11"/>
      <c r="R84" s="5"/>
      <c r="S84" s="12"/>
      <c r="T84" s="9">
        <f t="shared" si="15"/>
        <v>0</v>
      </c>
      <c r="U84" s="11"/>
      <c r="V84" s="5"/>
      <c r="W84" s="12"/>
      <c r="X84" s="9">
        <f t="shared" si="16"/>
        <v>0</v>
      </c>
      <c r="Y84" s="9" t="e">
        <f>(#REF!+#REF!+#REF!)</f>
        <v>#REF!</v>
      </c>
      <c r="Z84" s="9">
        <f t="shared" si="17"/>
        <v>0</v>
      </c>
    </row>
    <row r="85" spans="1:26" x14ac:dyDescent="0.3">
      <c r="A85" s="5"/>
      <c r="B85" s="5"/>
      <c r="C85" s="5" t="e">
        <f>VLOOKUP(Table268910[[#This Row],[Redni broj natjecatelja]],'Popis sudionika'!$A$4:$C$300,2,TRUE)</f>
        <v>#N/A</v>
      </c>
      <c r="D85" s="5" t="e">
        <f>VLOOKUP(Table268910[[#This Row],[Redni broj natjecatelja]],'Popis sudionika'!$A$4:$C$300,3,TRUE)</f>
        <v>#N/A</v>
      </c>
      <c r="E85" s="11"/>
      <c r="F85" s="5"/>
      <c r="G85" s="12"/>
      <c r="H85" s="9">
        <f t="shared" si="12"/>
        <v>0</v>
      </c>
      <c r="I85" s="11"/>
      <c r="J85" s="5"/>
      <c r="K85" s="12"/>
      <c r="L85" s="9">
        <f t="shared" si="13"/>
        <v>0</v>
      </c>
      <c r="M85" s="11"/>
      <c r="N85" s="5"/>
      <c r="O85" s="12"/>
      <c r="P85" s="9">
        <f t="shared" si="14"/>
        <v>0</v>
      </c>
      <c r="Q85" s="11"/>
      <c r="R85" s="5"/>
      <c r="S85" s="12"/>
      <c r="T85" s="9">
        <f t="shared" si="15"/>
        <v>0</v>
      </c>
      <c r="U85" s="11"/>
      <c r="V85" s="5"/>
      <c r="W85" s="12"/>
      <c r="X85" s="9">
        <f t="shared" si="16"/>
        <v>0</v>
      </c>
      <c r="Y85" s="9" t="e">
        <f>(#REF!+#REF!+#REF!)</f>
        <v>#REF!</v>
      </c>
      <c r="Z85" s="9">
        <f t="shared" si="17"/>
        <v>0</v>
      </c>
    </row>
    <row r="86" spans="1:26" x14ac:dyDescent="0.3">
      <c r="A86" s="5"/>
      <c r="B86" s="5"/>
      <c r="C86" s="5" t="e">
        <f>VLOOKUP(Table268910[[#This Row],[Redni broj natjecatelja]],'Popis sudionika'!$A$4:$C$300,2,TRUE)</f>
        <v>#N/A</v>
      </c>
      <c r="D86" s="5" t="e">
        <f>VLOOKUP(Table268910[[#This Row],[Redni broj natjecatelja]],'Popis sudionika'!$A$4:$C$300,3,TRUE)</f>
        <v>#N/A</v>
      </c>
      <c r="E86" s="11"/>
      <c r="F86" s="5"/>
      <c r="G86" s="12"/>
      <c r="H86" s="9">
        <f t="shared" si="12"/>
        <v>0</v>
      </c>
      <c r="I86" s="11"/>
      <c r="J86" s="5"/>
      <c r="K86" s="12"/>
      <c r="L86" s="9">
        <f t="shared" si="13"/>
        <v>0</v>
      </c>
      <c r="M86" s="11"/>
      <c r="N86" s="5"/>
      <c r="O86" s="12"/>
      <c r="P86" s="9">
        <f t="shared" si="14"/>
        <v>0</v>
      </c>
      <c r="Q86" s="11"/>
      <c r="R86" s="5"/>
      <c r="S86" s="12"/>
      <c r="T86" s="9">
        <f t="shared" si="15"/>
        <v>0</v>
      </c>
      <c r="U86" s="11"/>
      <c r="V86" s="5"/>
      <c r="W86" s="12"/>
      <c r="X86" s="9">
        <f t="shared" si="16"/>
        <v>0</v>
      </c>
      <c r="Y86" s="9" t="e">
        <f>(#REF!+#REF!+#REF!)</f>
        <v>#REF!</v>
      </c>
      <c r="Z86" s="9">
        <f t="shared" si="17"/>
        <v>0</v>
      </c>
    </row>
    <row r="87" spans="1:26" x14ac:dyDescent="0.3">
      <c r="A87" s="5"/>
      <c r="B87" s="5"/>
      <c r="C87" s="5" t="e">
        <f>VLOOKUP(Table268910[[#This Row],[Redni broj natjecatelja]],'Popis sudionika'!$A$4:$C$300,2,TRUE)</f>
        <v>#N/A</v>
      </c>
      <c r="D87" s="5" t="e">
        <f>VLOOKUP(Table268910[[#This Row],[Redni broj natjecatelja]],'Popis sudionika'!$A$4:$C$300,3,TRUE)</f>
        <v>#N/A</v>
      </c>
      <c r="E87" s="11"/>
      <c r="F87" s="5"/>
      <c r="G87" s="12"/>
      <c r="H87" s="9">
        <f t="shared" si="12"/>
        <v>0</v>
      </c>
      <c r="I87" s="11"/>
      <c r="J87" s="5"/>
      <c r="K87" s="12"/>
      <c r="L87" s="9">
        <f t="shared" si="13"/>
        <v>0</v>
      </c>
      <c r="M87" s="11"/>
      <c r="N87" s="5"/>
      <c r="O87" s="12"/>
      <c r="P87" s="9">
        <f t="shared" si="14"/>
        <v>0</v>
      </c>
      <c r="Q87" s="11"/>
      <c r="R87" s="5"/>
      <c r="S87" s="12"/>
      <c r="T87" s="9">
        <f t="shared" si="15"/>
        <v>0</v>
      </c>
      <c r="U87" s="11"/>
      <c r="V87" s="5"/>
      <c r="W87" s="12"/>
      <c r="X87" s="9">
        <f t="shared" si="16"/>
        <v>0</v>
      </c>
      <c r="Y87" s="9" t="e">
        <f>(#REF!+#REF!+#REF!)</f>
        <v>#REF!</v>
      </c>
      <c r="Z87" s="9">
        <f t="shared" si="17"/>
        <v>0</v>
      </c>
    </row>
    <row r="88" spans="1:26" x14ac:dyDescent="0.3">
      <c r="A88" s="5"/>
      <c r="B88" s="5"/>
      <c r="C88" s="5" t="e">
        <f>VLOOKUP(Table268910[[#This Row],[Redni broj natjecatelja]],'Popis sudionika'!$A$4:$C$300,2,TRUE)</f>
        <v>#N/A</v>
      </c>
      <c r="D88" s="5" t="e">
        <f>VLOOKUP(Table268910[[#This Row],[Redni broj natjecatelja]],'Popis sudionika'!$A$4:$C$300,3,TRUE)</f>
        <v>#N/A</v>
      </c>
      <c r="E88" s="11"/>
      <c r="F88" s="5"/>
      <c r="G88" s="12"/>
      <c r="H88" s="9">
        <f t="shared" si="12"/>
        <v>0</v>
      </c>
      <c r="I88" s="11"/>
      <c r="J88" s="5"/>
      <c r="K88" s="12"/>
      <c r="L88" s="9">
        <f t="shared" si="13"/>
        <v>0</v>
      </c>
      <c r="M88" s="11"/>
      <c r="N88" s="5"/>
      <c r="O88" s="12"/>
      <c r="P88" s="9">
        <f t="shared" si="14"/>
        <v>0</v>
      </c>
      <c r="Q88" s="11"/>
      <c r="R88" s="5"/>
      <c r="S88" s="12"/>
      <c r="T88" s="9">
        <f t="shared" si="15"/>
        <v>0</v>
      </c>
      <c r="U88" s="11"/>
      <c r="V88" s="5"/>
      <c r="W88" s="12"/>
      <c r="X88" s="9">
        <f t="shared" si="16"/>
        <v>0</v>
      </c>
      <c r="Y88" s="9" t="e">
        <f>(#REF!+#REF!+#REF!)</f>
        <v>#REF!</v>
      </c>
      <c r="Z88" s="9">
        <f t="shared" si="17"/>
        <v>0</v>
      </c>
    </row>
    <row r="89" spans="1:26" x14ac:dyDescent="0.3">
      <c r="A89" s="5"/>
      <c r="B89" s="5"/>
      <c r="C89" s="5" t="e">
        <f>VLOOKUP(Table268910[[#This Row],[Redni broj natjecatelja]],'Popis sudionika'!$A$4:$C$300,2,TRUE)</f>
        <v>#N/A</v>
      </c>
      <c r="D89" s="5" t="e">
        <f>VLOOKUP(Table268910[[#This Row],[Redni broj natjecatelja]],'Popis sudionika'!$A$4:$C$300,3,TRUE)</f>
        <v>#N/A</v>
      </c>
      <c r="E89" s="11"/>
      <c r="F89" s="5"/>
      <c r="G89" s="12"/>
      <c r="H89" s="9">
        <f t="shared" si="12"/>
        <v>0</v>
      </c>
      <c r="I89" s="11"/>
      <c r="J89" s="5"/>
      <c r="K89" s="12"/>
      <c r="L89" s="9">
        <f t="shared" si="13"/>
        <v>0</v>
      </c>
      <c r="M89" s="11"/>
      <c r="N89" s="5"/>
      <c r="O89" s="12"/>
      <c r="P89" s="9">
        <f t="shared" si="14"/>
        <v>0</v>
      </c>
      <c r="Q89" s="11"/>
      <c r="R89" s="5"/>
      <c r="S89" s="12"/>
      <c r="T89" s="9">
        <f t="shared" si="15"/>
        <v>0</v>
      </c>
      <c r="U89" s="11"/>
      <c r="V89" s="5"/>
      <c r="W89" s="12"/>
      <c r="X89" s="9">
        <f t="shared" si="16"/>
        <v>0</v>
      </c>
      <c r="Y89" s="9" t="e">
        <f>(#REF!+#REF!+#REF!)</f>
        <v>#REF!</v>
      </c>
      <c r="Z89" s="9">
        <f t="shared" si="17"/>
        <v>0</v>
      </c>
    </row>
    <row r="90" spans="1:26" x14ac:dyDescent="0.3">
      <c r="A90" s="5"/>
      <c r="B90" s="5"/>
      <c r="C90" s="5" t="e">
        <f>VLOOKUP(Table268910[[#This Row],[Redni broj natjecatelja]],'Popis sudionika'!$A$4:$C$300,2,TRUE)</f>
        <v>#N/A</v>
      </c>
      <c r="D90" s="5" t="e">
        <f>VLOOKUP(Table268910[[#This Row],[Redni broj natjecatelja]],'Popis sudionika'!$A$4:$C$300,3,TRUE)</f>
        <v>#N/A</v>
      </c>
      <c r="E90" s="11"/>
      <c r="F90" s="5"/>
      <c r="G90" s="12"/>
      <c r="H90" s="9">
        <f t="shared" si="12"/>
        <v>0</v>
      </c>
      <c r="I90" s="11"/>
      <c r="J90" s="5"/>
      <c r="K90" s="12"/>
      <c r="L90" s="9">
        <f t="shared" si="13"/>
        <v>0</v>
      </c>
      <c r="M90" s="11"/>
      <c r="N90" s="5"/>
      <c r="O90" s="12"/>
      <c r="P90" s="9">
        <f t="shared" si="14"/>
        <v>0</v>
      </c>
      <c r="Q90" s="11"/>
      <c r="R90" s="5"/>
      <c r="S90" s="12"/>
      <c r="T90" s="9">
        <f t="shared" si="15"/>
        <v>0</v>
      </c>
      <c r="U90" s="11"/>
      <c r="V90" s="5"/>
      <c r="W90" s="12"/>
      <c r="X90" s="9">
        <f t="shared" si="16"/>
        <v>0</v>
      </c>
      <c r="Y90" s="9" t="e">
        <f>(#REF!+#REF!+#REF!)</f>
        <v>#REF!</v>
      </c>
      <c r="Z90" s="9">
        <f t="shared" si="17"/>
        <v>0</v>
      </c>
    </row>
    <row r="91" spans="1:26" x14ac:dyDescent="0.3">
      <c r="A91" s="5"/>
      <c r="B91" s="5"/>
      <c r="C91" s="5" t="e">
        <f>VLOOKUP(Table268910[[#This Row],[Redni broj natjecatelja]],'Popis sudionika'!$A$4:$C$300,2,TRUE)</f>
        <v>#N/A</v>
      </c>
      <c r="D91" s="5" t="e">
        <f>VLOOKUP(Table268910[[#This Row],[Redni broj natjecatelja]],'Popis sudionika'!$A$4:$C$300,3,TRUE)</f>
        <v>#N/A</v>
      </c>
      <c r="E91" s="11"/>
      <c r="F91" s="5"/>
      <c r="G91" s="12"/>
      <c r="H91" s="9">
        <f t="shared" si="12"/>
        <v>0</v>
      </c>
      <c r="I91" s="11"/>
      <c r="J91" s="5"/>
      <c r="K91" s="12"/>
      <c r="L91" s="9">
        <f t="shared" si="13"/>
        <v>0</v>
      </c>
      <c r="M91" s="11"/>
      <c r="N91" s="5"/>
      <c r="O91" s="12"/>
      <c r="P91" s="9">
        <f t="shared" si="14"/>
        <v>0</v>
      </c>
      <c r="Q91" s="11"/>
      <c r="R91" s="5"/>
      <c r="S91" s="12"/>
      <c r="T91" s="9">
        <f t="shared" si="15"/>
        <v>0</v>
      </c>
      <c r="U91" s="11"/>
      <c r="V91" s="5"/>
      <c r="W91" s="12"/>
      <c r="X91" s="9">
        <f t="shared" si="16"/>
        <v>0</v>
      </c>
      <c r="Y91" s="9" t="e">
        <f>(#REF!+#REF!+#REF!)</f>
        <v>#REF!</v>
      </c>
      <c r="Z91" s="9">
        <f t="shared" si="17"/>
        <v>0</v>
      </c>
    </row>
    <row r="92" spans="1:26" x14ac:dyDescent="0.3">
      <c r="A92" s="5"/>
      <c r="B92" s="5"/>
      <c r="C92" s="5" t="e">
        <f>VLOOKUP(Table268910[[#This Row],[Redni broj natjecatelja]],'Popis sudionika'!$A$4:$C$300,2,TRUE)</f>
        <v>#N/A</v>
      </c>
      <c r="D92" s="5" t="e">
        <f>VLOOKUP(Table268910[[#This Row],[Redni broj natjecatelja]],'Popis sudionika'!$A$4:$C$300,3,TRUE)</f>
        <v>#N/A</v>
      </c>
      <c r="E92" s="11"/>
      <c r="F92" s="5"/>
      <c r="G92" s="12"/>
      <c r="H92" s="9">
        <f t="shared" si="12"/>
        <v>0</v>
      </c>
      <c r="I92" s="11"/>
      <c r="J92" s="5"/>
      <c r="K92" s="12"/>
      <c r="L92" s="9">
        <f t="shared" si="13"/>
        <v>0</v>
      </c>
      <c r="M92" s="11"/>
      <c r="N92" s="5"/>
      <c r="O92" s="12"/>
      <c r="P92" s="9">
        <f t="shared" si="14"/>
        <v>0</v>
      </c>
      <c r="Q92" s="11"/>
      <c r="R92" s="5"/>
      <c r="S92" s="12"/>
      <c r="T92" s="9">
        <f t="shared" si="15"/>
        <v>0</v>
      </c>
      <c r="U92" s="11"/>
      <c r="V92" s="5"/>
      <c r="W92" s="12"/>
      <c r="X92" s="9">
        <f t="shared" si="16"/>
        <v>0</v>
      </c>
      <c r="Y92" s="9" t="e">
        <f>(#REF!+#REF!+#REF!)</f>
        <v>#REF!</v>
      </c>
      <c r="Z92" s="9">
        <f t="shared" si="17"/>
        <v>0</v>
      </c>
    </row>
    <row r="93" spans="1:26" x14ac:dyDescent="0.3">
      <c r="A93" s="5"/>
      <c r="B93" s="5"/>
      <c r="C93" s="5" t="e">
        <f>VLOOKUP(Table268910[[#This Row],[Redni broj natjecatelja]],'Popis sudionika'!$A$4:$C$300,2,TRUE)</f>
        <v>#N/A</v>
      </c>
      <c r="D93" s="5" t="e">
        <f>VLOOKUP(Table268910[[#This Row],[Redni broj natjecatelja]],'Popis sudionika'!$A$4:$C$300,3,TRUE)</f>
        <v>#N/A</v>
      </c>
      <c r="E93" s="11"/>
      <c r="F93" s="5"/>
      <c r="G93" s="12"/>
      <c r="H93" s="9">
        <f t="shared" si="12"/>
        <v>0</v>
      </c>
      <c r="I93" s="11"/>
      <c r="J93" s="5"/>
      <c r="K93" s="12"/>
      <c r="L93" s="9">
        <f t="shared" si="13"/>
        <v>0</v>
      </c>
      <c r="M93" s="11"/>
      <c r="N93" s="5"/>
      <c r="O93" s="12"/>
      <c r="P93" s="9">
        <f t="shared" si="14"/>
        <v>0</v>
      </c>
      <c r="Q93" s="11"/>
      <c r="R93" s="5"/>
      <c r="S93" s="12"/>
      <c r="T93" s="9">
        <f t="shared" si="15"/>
        <v>0</v>
      </c>
      <c r="U93" s="11"/>
      <c r="V93" s="5"/>
      <c r="W93" s="12"/>
      <c r="X93" s="9">
        <f t="shared" si="16"/>
        <v>0</v>
      </c>
      <c r="Y93" s="9" t="e">
        <f>(#REF!+#REF!+#REF!)</f>
        <v>#REF!</v>
      </c>
      <c r="Z93" s="9">
        <f t="shared" si="17"/>
        <v>0</v>
      </c>
    </row>
    <row r="94" spans="1:26" x14ac:dyDescent="0.3">
      <c r="A94" s="5"/>
      <c r="B94" s="5"/>
      <c r="C94" s="5" t="e">
        <f>VLOOKUP(Table268910[[#This Row],[Redni broj natjecatelja]],'Popis sudionika'!$A$4:$C$300,2,TRUE)</f>
        <v>#N/A</v>
      </c>
      <c r="D94" s="5" t="e">
        <f>VLOOKUP(Table268910[[#This Row],[Redni broj natjecatelja]],'Popis sudionika'!$A$4:$C$300,3,TRUE)</f>
        <v>#N/A</v>
      </c>
      <c r="E94" s="11"/>
      <c r="F94" s="5"/>
      <c r="G94" s="12"/>
      <c r="H94" s="9">
        <f t="shared" si="12"/>
        <v>0</v>
      </c>
      <c r="I94" s="11"/>
      <c r="J94" s="5"/>
      <c r="K94" s="12"/>
      <c r="L94" s="9">
        <f t="shared" si="13"/>
        <v>0</v>
      </c>
      <c r="M94" s="11"/>
      <c r="N94" s="5"/>
      <c r="O94" s="12"/>
      <c r="P94" s="9">
        <f t="shared" si="14"/>
        <v>0</v>
      </c>
      <c r="Q94" s="11"/>
      <c r="R94" s="5"/>
      <c r="S94" s="12"/>
      <c r="T94" s="9">
        <f t="shared" si="15"/>
        <v>0</v>
      </c>
      <c r="U94" s="11"/>
      <c r="V94" s="5"/>
      <c r="W94" s="12"/>
      <c r="X94" s="9">
        <f t="shared" si="16"/>
        <v>0</v>
      </c>
      <c r="Y94" s="9" t="e">
        <f>(#REF!+#REF!+#REF!)</f>
        <v>#REF!</v>
      </c>
      <c r="Z94" s="9">
        <f t="shared" si="17"/>
        <v>0</v>
      </c>
    </row>
    <row r="95" spans="1:26" x14ac:dyDescent="0.3">
      <c r="A95" s="5"/>
      <c r="B95" s="5"/>
      <c r="C95" s="5" t="e">
        <f>VLOOKUP(Table268910[[#This Row],[Redni broj natjecatelja]],'Popis sudionika'!$A$4:$C$300,2,TRUE)</f>
        <v>#N/A</v>
      </c>
      <c r="D95" s="5" t="e">
        <f>VLOOKUP(Table268910[[#This Row],[Redni broj natjecatelja]],'Popis sudionika'!$A$4:$C$300,3,TRUE)</f>
        <v>#N/A</v>
      </c>
      <c r="E95" s="11"/>
      <c r="F95" s="5"/>
      <c r="G95" s="12"/>
      <c r="H95" s="9">
        <f t="shared" si="12"/>
        <v>0</v>
      </c>
      <c r="I95" s="11"/>
      <c r="J95" s="5"/>
      <c r="K95" s="12"/>
      <c r="L95" s="9">
        <f t="shared" si="13"/>
        <v>0</v>
      </c>
      <c r="M95" s="11"/>
      <c r="N95" s="5"/>
      <c r="O95" s="12"/>
      <c r="P95" s="9">
        <f t="shared" si="14"/>
        <v>0</v>
      </c>
      <c r="Q95" s="11"/>
      <c r="R95" s="5"/>
      <c r="S95" s="12"/>
      <c r="T95" s="9">
        <f t="shared" si="15"/>
        <v>0</v>
      </c>
      <c r="U95" s="11"/>
      <c r="V95" s="5"/>
      <c r="W95" s="12"/>
      <c r="X95" s="9">
        <f t="shared" si="16"/>
        <v>0</v>
      </c>
      <c r="Y95" s="9" t="e">
        <f>(#REF!+#REF!+#REF!)</f>
        <v>#REF!</v>
      </c>
      <c r="Z95" s="9">
        <f t="shared" si="17"/>
        <v>0</v>
      </c>
    </row>
    <row r="96" spans="1:26" x14ac:dyDescent="0.3">
      <c r="A96" s="5"/>
      <c r="B96" s="5"/>
      <c r="C96" s="5" t="e">
        <f>VLOOKUP(Table268910[[#This Row],[Redni broj natjecatelja]],'Popis sudionika'!$A$4:$C$300,2,TRUE)</f>
        <v>#N/A</v>
      </c>
      <c r="D96" s="5" t="e">
        <f>VLOOKUP(Table268910[[#This Row],[Redni broj natjecatelja]],'Popis sudionika'!$A$4:$C$300,3,TRUE)</f>
        <v>#N/A</v>
      </c>
      <c r="E96" s="11"/>
      <c r="F96" s="5"/>
      <c r="G96" s="12"/>
      <c r="H96" s="9">
        <f t="shared" si="12"/>
        <v>0</v>
      </c>
      <c r="I96" s="11"/>
      <c r="J96" s="5"/>
      <c r="K96" s="12"/>
      <c r="L96" s="9">
        <f t="shared" si="13"/>
        <v>0</v>
      </c>
      <c r="M96" s="11"/>
      <c r="N96" s="5"/>
      <c r="O96" s="12"/>
      <c r="P96" s="9">
        <f t="shared" si="14"/>
        <v>0</v>
      </c>
      <c r="Q96" s="11"/>
      <c r="R96" s="5"/>
      <c r="S96" s="12"/>
      <c r="T96" s="9">
        <f t="shared" si="15"/>
        <v>0</v>
      </c>
      <c r="U96" s="11"/>
      <c r="V96" s="5"/>
      <c r="W96" s="12"/>
      <c r="X96" s="9">
        <f t="shared" si="16"/>
        <v>0</v>
      </c>
      <c r="Y96" s="9" t="e">
        <f>(#REF!+#REF!+#REF!)</f>
        <v>#REF!</v>
      </c>
      <c r="Z96" s="9">
        <f t="shared" si="17"/>
        <v>0</v>
      </c>
    </row>
    <row r="97" spans="1:26" x14ac:dyDescent="0.3">
      <c r="A97" s="5"/>
      <c r="B97" s="5"/>
      <c r="C97" s="5" t="e">
        <f>VLOOKUP(Table268910[[#This Row],[Redni broj natjecatelja]],'Popis sudionika'!$A$4:$C$300,2,TRUE)</f>
        <v>#N/A</v>
      </c>
      <c r="D97" s="5" t="e">
        <f>VLOOKUP(Table268910[[#This Row],[Redni broj natjecatelja]],'Popis sudionika'!$A$4:$C$300,3,TRUE)</f>
        <v>#N/A</v>
      </c>
      <c r="E97" s="11"/>
      <c r="F97" s="5"/>
      <c r="G97" s="12"/>
      <c r="H97" s="9">
        <f t="shared" si="12"/>
        <v>0</v>
      </c>
      <c r="I97" s="11"/>
      <c r="J97" s="5"/>
      <c r="K97" s="12"/>
      <c r="L97" s="9">
        <f t="shared" si="13"/>
        <v>0</v>
      </c>
      <c r="M97" s="11"/>
      <c r="N97" s="5"/>
      <c r="O97" s="12"/>
      <c r="P97" s="9">
        <f t="shared" si="14"/>
        <v>0</v>
      </c>
      <c r="Q97" s="11"/>
      <c r="R97" s="5"/>
      <c r="S97" s="12"/>
      <c r="T97" s="9">
        <f t="shared" si="15"/>
        <v>0</v>
      </c>
      <c r="U97" s="11"/>
      <c r="V97" s="5"/>
      <c r="W97" s="12"/>
      <c r="X97" s="9">
        <f t="shared" si="16"/>
        <v>0</v>
      </c>
      <c r="Y97" s="9" t="e">
        <f>(#REF!+#REF!+#REF!)</f>
        <v>#REF!</v>
      </c>
      <c r="Z97" s="9">
        <f t="shared" si="17"/>
        <v>0</v>
      </c>
    </row>
    <row r="98" spans="1:26" x14ac:dyDescent="0.3">
      <c r="A98" s="5"/>
      <c r="B98" s="5"/>
      <c r="C98" s="5" t="e">
        <f>VLOOKUP(Table268910[[#This Row],[Redni broj natjecatelja]],'Popis sudionika'!$A$4:$C$300,2,TRUE)</f>
        <v>#N/A</v>
      </c>
      <c r="D98" s="5" t="e">
        <f>VLOOKUP(Table268910[[#This Row],[Redni broj natjecatelja]],'Popis sudionika'!$A$4:$C$300,3,TRUE)</f>
        <v>#N/A</v>
      </c>
      <c r="E98" s="11"/>
      <c r="F98" s="5"/>
      <c r="G98" s="12"/>
      <c r="H98" s="9">
        <f t="shared" si="12"/>
        <v>0</v>
      </c>
      <c r="I98" s="11"/>
      <c r="J98" s="5"/>
      <c r="K98" s="12"/>
      <c r="L98" s="9">
        <f t="shared" si="13"/>
        <v>0</v>
      </c>
      <c r="M98" s="11"/>
      <c r="N98" s="5"/>
      <c r="O98" s="12"/>
      <c r="P98" s="9">
        <f t="shared" si="14"/>
        <v>0</v>
      </c>
      <c r="Q98" s="11"/>
      <c r="R98" s="5"/>
      <c r="S98" s="12"/>
      <c r="T98" s="9">
        <f t="shared" si="15"/>
        <v>0</v>
      </c>
      <c r="U98" s="11"/>
      <c r="V98" s="5"/>
      <c r="W98" s="12"/>
      <c r="X98" s="9">
        <f t="shared" si="16"/>
        <v>0</v>
      </c>
      <c r="Y98" s="9" t="e">
        <f>(#REF!+#REF!+#REF!)</f>
        <v>#REF!</v>
      </c>
      <c r="Z98" s="9">
        <f t="shared" si="17"/>
        <v>0</v>
      </c>
    </row>
    <row r="99" spans="1:26" x14ac:dyDescent="0.3">
      <c r="A99" s="5"/>
      <c r="B99" s="5"/>
      <c r="C99" s="5" t="e">
        <f>VLOOKUP(Table268910[[#This Row],[Redni broj natjecatelja]],'Popis sudionika'!$A$4:$C$300,2,TRUE)</f>
        <v>#N/A</v>
      </c>
      <c r="D99" s="5" t="e">
        <f>VLOOKUP(Table268910[[#This Row],[Redni broj natjecatelja]],'Popis sudionika'!$A$4:$C$300,3,TRUE)</f>
        <v>#N/A</v>
      </c>
      <c r="E99" s="11"/>
      <c r="F99" s="5"/>
      <c r="G99" s="12"/>
      <c r="H99" s="9">
        <f t="shared" si="12"/>
        <v>0</v>
      </c>
      <c r="I99" s="11"/>
      <c r="J99" s="5"/>
      <c r="K99" s="12"/>
      <c r="L99" s="9">
        <f t="shared" si="13"/>
        <v>0</v>
      </c>
      <c r="M99" s="11"/>
      <c r="N99" s="5"/>
      <c r="O99" s="12"/>
      <c r="P99" s="9">
        <f t="shared" si="14"/>
        <v>0</v>
      </c>
      <c r="Q99" s="11"/>
      <c r="R99" s="5"/>
      <c r="S99" s="12"/>
      <c r="T99" s="9">
        <f t="shared" si="15"/>
        <v>0</v>
      </c>
      <c r="U99" s="11"/>
      <c r="V99" s="5"/>
      <c r="W99" s="12"/>
      <c r="X99" s="9">
        <f t="shared" si="16"/>
        <v>0</v>
      </c>
      <c r="Y99" s="9" t="e">
        <f>(#REF!+#REF!+#REF!)</f>
        <v>#REF!</v>
      </c>
      <c r="Z99" s="9">
        <f t="shared" si="17"/>
        <v>0</v>
      </c>
    </row>
    <row r="100" spans="1:26" x14ac:dyDescent="0.3">
      <c r="A100" s="5"/>
      <c r="B100" s="5"/>
      <c r="C100" s="5" t="e">
        <f>VLOOKUP(Table268910[[#This Row],[Redni broj natjecatelja]],'Popis sudionika'!$A$4:$C$300,2,TRUE)</f>
        <v>#N/A</v>
      </c>
      <c r="D100" s="5" t="e">
        <f>VLOOKUP(Table268910[[#This Row],[Redni broj natjecatelja]],'Popis sudionika'!$A$4:$C$300,3,TRUE)</f>
        <v>#N/A</v>
      </c>
      <c r="E100" s="11"/>
      <c r="F100" s="5"/>
      <c r="G100" s="12"/>
      <c r="H100" s="9">
        <f t="shared" ref="H100:H131" si="18">(E100+F100+G100)</f>
        <v>0</v>
      </c>
      <c r="I100" s="11"/>
      <c r="J100" s="5"/>
      <c r="K100" s="12"/>
      <c r="L100" s="9">
        <f t="shared" ref="L100:L131" si="19">(I100+J100+K100)</f>
        <v>0</v>
      </c>
      <c r="M100" s="11"/>
      <c r="N100" s="5"/>
      <c r="O100" s="12"/>
      <c r="P100" s="9">
        <f t="shared" ref="P100:P131" si="20">(M100+N100+O100)</f>
        <v>0</v>
      </c>
      <c r="Q100" s="11"/>
      <c r="R100" s="5"/>
      <c r="S100" s="12"/>
      <c r="T100" s="9">
        <f t="shared" ref="T100:T131" si="21">(Q100+R100+S100)</f>
        <v>0</v>
      </c>
      <c r="U100" s="11"/>
      <c r="V100" s="5"/>
      <c r="W100" s="12"/>
      <c r="X100" s="9">
        <f t="shared" ref="X100:X131" si="22">(U100+V100+W100)</f>
        <v>0</v>
      </c>
      <c r="Y100" s="9" t="e">
        <f>(#REF!+#REF!+#REF!)</f>
        <v>#REF!</v>
      </c>
      <c r="Z100" s="9">
        <f t="shared" ref="Z100:Z131" si="23">(H100+L100+P100+T100+X100)/5</f>
        <v>0</v>
      </c>
    </row>
    <row r="101" spans="1:26" x14ac:dyDescent="0.3">
      <c r="A101" s="5"/>
      <c r="B101" s="5"/>
      <c r="C101" s="5" t="e">
        <f>VLOOKUP(Table268910[[#This Row],[Redni broj natjecatelja]],'Popis sudionika'!$A$4:$C$300,2,TRUE)</f>
        <v>#N/A</v>
      </c>
      <c r="D101" s="5" t="e">
        <f>VLOOKUP(Table268910[[#This Row],[Redni broj natjecatelja]],'Popis sudionika'!$A$4:$C$300,3,TRUE)</f>
        <v>#N/A</v>
      </c>
      <c r="E101" s="11"/>
      <c r="F101" s="5"/>
      <c r="G101" s="12"/>
      <c r="H101" s="9">
        <f t="shared" si="18"/>
        <v>0</v>
      </c>
      <c r="I101" s="11"/>
      <c r="J101" s="5"/>
      <c r="K101" s="12"/>
      <c r="L101" s="9">
        <f t="shared" si="19"/>
        <v>0</v>
      </c>
      <c r="M101" s="11"/>
      <c r="N101" s="5"/>
      <c r="O101" s="12"/>
      <c r="P101" s="9">
        <f t="shared" si="20"/>
        <v>0</v>
      </c>
      <c r="Q101" s="11"/>
      <c r="R101" s="5"/>
      <c r="S101" s="12"/>
      <c r="T101" s="9">
        <f t="shared" si="21"/>
        <v>0</v>
      </c>
      <c r="U101" s="11"/>
      <c r="V101" s="5"/>
      <c r="W101" s="12"/>
      <c r="X101" s="9">
        <f t="shared" si="22"/>
        <v>0</v>
      </c>
      <c r="Y101" s="9" t="e">
        <f>(#REF!+#REF!+#REF!)</f>
        <v>#REF!</v>
      </c>
      <c r="Z101" s="9">
        <f t="shared" si="23"/>
        <v>0</v>
      </c>
    </row>
    <row r="102" spans="1:26" x14ac:dyDescent="0.3">
      <c r="A102" s="5"/>
      <c r="B102" s="5"/>
      <c r="C102" s="5" t="e">
        <f>VLOOKUP(Table268910[[#This Row],[Redni broj natjecatelja]],'Popis sudionika'!$A$4:$C$300,2,TRUE)</f>
        <v>#N/A</v>
      </c>
      <c r="D102" s="5" t="e">
        <f>VLOOKUP(Table268910[[#This Row],[Redni broj natjecatelja]],'Popis sudionika'!$A$4:$C$300,3,TRUE)</f>
        <v>#N/A</v>
      </c>
      <c r="E102" s="11"/>
      <c r="F102" s="5"/>
      <c r="G102" s="12"/>
      <c r="H102" s="9">
        <f t="shared" si="18"/>
        <v>0</v>
      </c>
      <c r="I102" s="11"/>
      <c r="J102" s="5"/>
      <c r="K102" s="12"/>
      <c r="L102" s="9">
        <f t="shared" si="19"/>
        <v>0</v>
      </c>
      <c r="M102" s="11"/>
      <c r="N102" s="5"/>
      <c r="O102" s="12"/>
      <c r="P102" s="9">
        <f t="shared" si="20"/>
        <v>0</v>
      </c>
      <c r="Q102" s="11"/>
      <c r="R102" s="5"/>
      <c r="S102" s="12"/>
      <c r="T102" s="9">
        <f t="shared" si="21"/>
        <v>0</v>
      </c>
      <c r="U102" s="11"/>
      <c r="V102" s="5"/>
      <c r="W102" s="12"/>
      <c r="X102" s="9">
        <f t="shared" si="22"/>
        <v>0</v>
      </c>
      <c r="Y102" s="9" t="e">
        <f>(#REF!+#REF!+#REF!)</f>
        <v>#REF!</v>
      </c>
      <c r="Z102" s="9">
        <f t="shared" si="23"/>
        <v>0</v>
      </c>
    </row>
    <row r="103" spans="1:26" x14ac:dyDescent="0.3">
      <c r="A103" s="5"/>
      <c r="B103" s="5"/>
      <c r="C103" s="5" t="e">
        <f>VLOOKUP(Table268910[[#This Row],[Redni broj natjecatelja]],'Popis sudionika'!$A$4:$C$300,2,TRUE)</f>
        <v>#N/A</v>
      </c>
      <c r="D103" s="5" t="e">
        <f>VLOOKUP(Table268910[[#This Row],[Redni broj natjecatelja]],'Popis sudionika'!$A$4:$C$300,3,TRUE)</f>
        <v>#N/A</v>
      </c>
      <c r="E103" s="11"/>
      <c r="F103" s="5"/>
      <c r="G103" s="12"/>
      <c r="H103" s="9">
        <f t="shared" si="18"/>
        <v>0</v>
      </c>
      <c r="I103" s="11"/>
      <c r="J103" s="5"/>
      <c r="K103" s="12"/>
      <c r="L103" s="9">
        <f t="shared" si="19"/>
        <v>0</v>
      </c>
      <c r="M103" s="11"/>
      <c r="N103" s="5"/>
      <c r="O103" s="12"/>
      <c r="P103" s="9">
        <f t="shared" si="20"/>
        <v>0</v>
      </c>
      <c r="Q103" s="11"/>
      <c r="R103" s="5"/>
      <c r="S103" s="12"/>
      <c r="T103" s="9">
        <f t="shared" si="21"/>
        <v>0</v>
      </c>
      <c r="U103" s="11"/>
      <c r="V103" s="5"/>
      <c r="W103" s="12"/>
      <c r="X103" s="9">
        <f t="shared" si="22"/>
        <v>0</v>
      </c>
      <c r="Y103" s="9" t="e">
        <f>(#REF!+#REF!+#REF!)</f>
        <v>#REF!</v>
      </c>
      <c r="Z103" s="9">
        <f t="shared" si="23"/>
        <v>0</v>
      </c>
    </row>
    <row r="104" spans="1:26" x14ac:dyDescent="0.3">
      <c r="A104" s="5"/>
      <c r="B104" s="5"/>
      <c r="C104" s="5" t="e">
        <f>VLOOKUP(Table268910[[#This Row],[Redni broj natjecatelja]],'Popis sudionika'!$A$4:$C$300,2,TRUE)</f>
        <v>#N/A</v>
      </c>
      <c r="D104" s="5" t="e">
        <f>VLOOKUP(Table268910[[#This Row],[Redni broj natjecatelja]],'Popis sudionika'!$A$4:$C$300,3,TRUE)</f>
        <v>#N/A</v>
      </c>
      <c r="E104" s="11"/>
      <c r="F104" s="5"/>
      <c r="G104" s="12"/>
      <c r="H104" s="9">
        <f t="shared" si="18"/>
        <v>0</v>
      </c>
      <c r="I104" s="11"/>
      <c r="J104" s="5"/>
      <c r="K104" s="12"/>
      <c r="L104" s="9">
        <f t="shared" si="19"/>
        <v>0</v>
      </c>
      <c r="M104" s="11"/>
      <c r="N104" s="5"/>
      <c r="O104" s="12"/>
      <c r="P104" s="9">
        <f t="shared" si="20"/>
        <v>0</v>
      </c>
      <c r="Q104" s="11"/>
      <c r="R104" s="5"/>
      <c r="S104" s="12"/>
      <c r="T104" s="9">
        <f t="shared" si="21"/>
        <v>0</v>
      </c>
      <c r="U104" s="11"/>
      <c r="V104" s="5"/>
      <c r="W104" s="12"/>
      <c r="X104" s="9">
        <f t="shared" si="22"/>
        <v>0</v>
      </c>
      <c r="Y104" s="9" t="e">
        <f>(#REF!+#REF!+#REF!)</f>
        <v>#REF!</v>
      </c>
      <c r="Z104" s="9">
        <f t="shared" si="23"/>
        <v>0</v>
      </c>
    </row>
    <row r="105" spans="1:26" x14ac:dyDescent="0.3">
      <c r="A105" s="5"/>
      <c r="B105" s="5"/>
      <c r="C105" s="5" t="e">
        <f>VLOOKUP(Table268910[[#This Row],[Redni broj natjecatelja]],'Popis sudionika'!$A$4:$C$300,2,TRUE)</f>
        <v>#N/A</v>
      </c>
      <c r="D105" s="5" t="e">
        <f>VLOOKUP(Table268910[[#This Row],[Redni broj natjecatelja]],'Popis sudionika'!$A$4:$C$300,3,TRUE)</f>
        <v>#N/A</v>
      </c>
      <c r="E105" s="11"/>
      <c r="F105" s="5"/>
      <c r="G105" s="12"/>
      <c r="H105" s="9">
        <f t="shared" si="18"/>
        <v>0</v>
      </c>
      <c r="I105" s="11"/>
      <c r="J105" s="5"/>
      <c r="K105" s="12"/>
      <c r="L105" s="9">
        <f t="shared" si="19"/>
        <v>0</v>
      </c>
      <c r="M105" s="11"/>
      <c r="N105" s="5"/>
      <c r="O105" s="12"/>
      <c r="P105" s="9">
        <f t="shared" si="20"/>
        <v>0</v>
      </c>
      <c r="Q105" s="11"/>
      <c r="R105" s="5"/>
      <c r="S105" s="12"/>
      <c r="T105" s="9">
        <f t="shared" si="21"/>
        <v>0</v>
      </c>
      <c r="U105" s="11"/>
      <c r="V105" s="5"/>
      <c r="W105" s="12"/>
      <c r="X105" s="9">
        <f t="shared" si="22"/>
        <v>0</v>
      </c>
      <c r="Y105" s="9" t="e">
        <f>(#REF!+#REF!+#REF!)</f>
        <v>#REF!</v>
      </c>
      <c r="Z105" s="9">
        <f t="shared" si="23"/>
        <v>0</v>
      </c>
    </row>
    <row r="106" spans="1:26" x14ac:dyDescent="0.3">
      <c r="A106" s="5"/>
      <c r="B106" s="5"/>
      <c r="C106" s="5" t="e">
        <f>VLOOKUP(Table268910[[#This Row],[Redni broj natjecatelja]],'Popis sudionika'!$A$4:$C$300,2,TRUE)</f>
        <v>#N/A</v>
      </c>
      <c r="D106" s="5" t="e">
        <f>VLOOKUP(Table268910[[#This Row],[Redni broj natjecatelja]],'Popis sudionika'!$A$4:$C$300,3,TRUE)</f>
        <v>#N/A</v>
      </c>
      <c r="E106" s="11"/>
      <c r="F106" s="5"/>
      <c r="G106" s="12"/>
      <c r="H106" s="9">
        <f t="shared" si="18"/>
        <v>0</v>
      </c>
      <c r="I106" s="11"/>
      <c r="J106" s="5"/>
      <c r="K106" s="12"/>
      <c r="L106" s="9">
        <f t="shared" si="19"/>
        <v>0</v>
      </c>
      <c r="M106" s="11"/>
      <c r="N106" s="5"/>
      <c r="O106" s="12"/>
      <c r="P106" s="9">
        <f t="shared" si="20"/>
        <v>0</v>
      </c>
      <c r="Q106" s="11"/>
      <c r="R106" s="5"/>
      <c r="S106" s="12"/>
      <c r="T106" s="9">
        <f t="shared" si="21"/>
        <v>0</v>
      </c>
      <c r="U106" s="11"/>
      <c r="V106" s="5"/>
      <c r="W106" s="12"/>
      <c r="X106" s="9">
        <f t="shared" si="22"/>
        <v>0</v>
      </c>
      <c r="Y106" s="9" t="e">
        <f>(#REF!+#REF!+#REF!)</f>
        <v>#REF!</v>
      </c>
      <c r="Z106" s="9">
        <f t="shared" si="23"/>
        <v>0</v>
      </c>
    </row>
    <row r="107" spans="1:26" x14ac:dyDescent="0.3">
      <c r="A107" s="5"/>
      <c r="B107" s="5"/>
      <c r="C107" s="5" t="e">
        <f>VLOOKUP(Table268910[[#This Row],[Redni broj natjecatelja]],'Popis sudionika'!$A$4:$C$300,2,TRUE)</f>
        <v>#N/A</v>
      </c>
      <c r="D107" s="5" t="e">
        <f>VLOOKUP(Table268910[[#This Row],[Redni broj natjecatelja]],'Popis sudionika'!$A$4:$C$300,3,TRUE)</f>
        <v>#N/A</v>
      </c>
      <c r="E107" s="11"/>
      <c r="F107" s="5"/>
      <c r="G107" s="12"/>
      <c r="H107" s="9">
        <f t="shared" si="18"/>
        <v>0</v>
      </c>
      <c r="I107" s="11"/>
      <c r="J107" s="5"/>
      <c r="K107" s="12"/>
      <c r="L107" s="9">
        <f t="shared" si="19"/>
        <v>0</v>
      </c>
      <c r="M107" s="11"/>
      <c r="N107" s="5"/>
      <c r="O107" s="12"/>
      <c r="P107" s="9">
        <f t="shared" si="20"/>
        <v>0</v>
      </c>
      <c r="Q107" s="11"/>
      <c r="R107" s="5"/>
      <c r="S107" s="12"/>
      <c r="T107" s="9">
        <f t="shared" si="21"/>
        <v>0</v>
      </c>
      <c r="U107" s="11"/>
      <c r="V107" s="5"/>
      <c r="W107" s="12"/>
      <c r="X107" s="9">
        <f t="shared" si="22"/>
        <v>0</v>
      </c>
      <c r="Y107" s="9" t="e">
        <f>(#REF!+#REF!+#REF!)</f>
        <v>#REF!</v>
      </c>
      <c r="Z107" s="9">
        <f t="shared" si="23"/>
        <v>0</v>
      </c>
    </row>
    <row r="108" spans="1:26" x14ac:dyDescent="0.3">
      <c r="A108" s="5"/>
      <c r="B108" s="5"/>
      <c r="C108" s="5" t="e">
        <f>VLOOKUP(Table268910[[#This Row],[Redni broj natjecatelja]],'Popis sudionika'!$A$4:$C$300,2,TRUE)</f>
        <v>#N/A</v>
      </c>
      <c r="D108" s="5" t="e">
        <f>VLOOKUP(Table268910[[#This Row],[Redni broj natjecatelja]],'Popis sudionika'!$A$4:$C$300,3,TRUE)</f>
        <v>#N/A</v>
      </c>
      <c r="E108" s="11"/>
      <c r="F108" s="5"/>
      <c r="G108" s="12"/>
      <c r="H108" s="9">
        <f t="shared" si="18"/>
        <v>0</v>
      </c>
      <c r="I108" s="11"/>
      <c r="J108" s="5"/>
      <c r="K108" s="12"/>
      <c r="L108" s="9">
        <f t="shared" si="19"/>
        <v>0</v>
      </c>
      <c r="M108" s="11"/>
      <c r="N108" s="5"/>
      <c r="O108" s="12"/>
      <c r="P108" s="9">
        <f t="shared" si="20"/>
        <v>0</v>
      </c>
      <c r="Q108" s="11"/>
      <c r="R108" s="5"/>
      <c r="S108" s="12"/>
      <c r="T108" s="9">
        <f t="shared" si="21"/>
        <v>0</v>
      </c>
      <c r="U108" s="11"/>
      <c r="V108" s="5"/>
      <c r="W108" s="12"/>
      <c r="X108" s="9">
        <f t="shared" si="22"/>
        <v>0</v>
      </c>
      <c r="Y108" s="9" t="e">
        <f>(#REF!+#REF!+#REF!)</f>
        <v>#REF!</v>
      </c>
      <c r="Z108" s="9">
        <f t="shared" si="23"/>
        <v>0</v>
      </c>
    </row>
    <row r="109" spans="1:26" x14ac:dyDescent="0.3">
      <c r="A109" s="5"/>
      <c r="B109" s="5"/>
      <c r="C109" s="5" t="e">
        <f>VLOOKUP(Table268910[[#This Row],[Redni broj natjecatelja]],'Popis sudionika'!$A$4:$C$300,2,TRUE)</f>
        <v>#N/A</v>
      </c>
      <c r="D109" s="5" t="e">
        <f>VLOOKUP(Table268910[[#This Row],[Redni broj natjecatelja]],'Popis sudionika'!$A$4:$C$300,3,TRUE)</f>
        <v>#N/A</v>
      </c>
      <c r="E109" s="11"/>
      <c r="F109" s="5"/>
      <c r="G109" s="12"/>
      <c r="H109" s="9">
        <f t="shared" si="18"/>
        <v>0</v>
      </c>
      <c r="I109" s="11"/>
      <c r="J109" s="5"/>
      <c r="K109" s="12"/>
      <c r="L109" s="9">
        <f t="shared" si="19"/>
        <v>0</v>
      </c>
      <c r="M109" s="11"/>
      <c r="N109" s="5"/>
      <c r="O109" s="12"/>
      <c r="P109" s="9">
        <f t="shared" si="20"/>
        <v>0</v>
      </c>
      <c r="Q109" s="11"/>
      <c r="R109" s="5"/>
      <c r="S109" s="12"/>
      <c r="T109" s="9">
        <f t="shared" si="21"/>
        <v>0</v>
      </c>
      <c r="U109" s="11"/>
      <c r="V109" s="5"/>
      <c r="W109" s="12"/>
      <c r="X109" s="9">
        <f t="shared" si="22"/>
        <v>0</v>
      </c>
      <c r="Y109" s="9" t="e">
        <f>(#REF!+#REF!+#REF!)</f>
        <v>#REF!</v>
      </c>
      <c r="Z109" s="9">
        <f t="shared" si="23"/>
        <v>0</v>
      </c>
    </row>
    <row r="110" spans="1:26" x14ac:dyDescent="0.3">
      <c r="A110" s="5"/>
      <c r="B110" s="5"/>
      <c r="C110" s="5" t="e">
        <f>VLOOKUP(Table268910[[#This Row],[Redni broj natjecatelja]],'Popis sudionika'!$A$4:$C$300,2,TRUE)</f>
        <v>#N/A</v>
      </c>
      <c r="D110" s="5" t="e">
        <f>VLOOKUP(Table268910[[#This Row],[Redni broj natjecatelja]],'Popis sudionika'!$A$4:$C$300,3,TRUE)</f>
        <v>#N/A</v>
      </c>
      <c r="E110" s="11"/>
      <c r="F110" s="5"/>
      <c r="G110" s="12"/>
      <c r="H110" s="9">
        <f t="shared" si="18"/>
        <v>0</v>
      </c>
      <c r="I110" s="11"/>
      <c r="J110" s="5"/>
      <c r="K110" s="12"/>
      <c r="L110" s="9">
        <f t="shared" si="19"/>
        <v>0</v>
      </c>
      <c r="M110" s="11"/>
      <c r="N110" s="5"/>
      <c r="O110" s="12"/>
      <c r="P110" s="9">
        <f t="shared" si="20"/>
        <v>0</v>
      </c>
      <c r="Q110" s="11"/>
      <c r="R110" s="5"/>
      <c r="S110" s="12"/>
      <c r="T110" s="9">
        <f t="shared" si="21"/>
        <v>0</v>
      </c>
      <c r="U110" s="11"/>
      <c r="V110" s="5"/>
      <c r="W110" s="12"/>
      <c r="X110" s="9">
        <f t="shared" si="22"/>
        <v>0</v>
      </c>
      <c r="Y110" s="9" t="e">
        <f>(#REF!+#REF!+#REF!)</f>
        <v>#REF!</v>
      </c>
      <c r="Z110" s="9">
        <f t="shared" si="23"/>
        <v>0</v>
      </c>
    </row>
    <row r="111" spans="1:26" x14ac:dyDescent="0.3">
      <c r="A111" s="5"/>
      <c r="B111" s="5"/>
      <c r="C111" s="5" t="e">
        <f>VLOOKUP(Table268910[[#This Row],[Redni broj natjecatelja]],'Popis sudionika'!$A$4:$C$300,2,TRUE)</f>
        <v>#N/A</v>
      </c>
      <c r="D111" s="5" t="e">
        <f>VLOOKUP(Table268910[[#This Row],[Redni broj natjecatelja]],'Popis sudionika'!$A$4:$C$300,3,TRUE)</f>
        <v>#N/A</v>
      </c>
      <c r="E111" s="11"/>
      <c r="F111" s="5"/>
      <c r="G111" s="12"/>
      <c r="H111" s="9">
        <f t="shared" si="18"/>
        <v>0</v>
      </c>
      <c r="I111" s="11"/>
      <c r="J111" s="5"/>
      <c r="K111" s="12"/>
      <c r="L111" s="9">
        <f t="shared" si="19"/>
        <v>0</v>
      </c>
      <c r="M111" s="11"/>
      <c r="N111" s="5"/>
      <c r="O111" s="12"/>
      <c r="P111" s="9">
        <f t="shared" si="20"/>
        <v>0</v>
      </c>
      <c r="Q111" s="11"/>
      <c r="R111" s="5"/>
      <c r="S111" s="12"/>
      <c r="T111" s="9">
        <f t="shared" si="21"/>
        <v>0</v>
      </c>
      <c r="U111" s="11"/>
      <c r="V111" s="5"/>
      <c r="W111" s="12"/>
      <c r="X111" s="9">
        <f t="shared" si="22"/>
        <v>0</v>
      </c>
      <c r="Y111" s="9" t="e">
        <f>(#REF!+#REF!+#REF!)</f>
        <v>#REF!</v>
      </c>
      <c r="Z111" s="9">
        <f t="shared" si="23"/>
        <v>0</v>
      </c>
    </row>
    <row r="112" spans="1:26" x14ac:dyDescent="0.3">
      <c r="A112" s="5"/>
      <c r="B112" s="5"/>
      <c r="C112" s="5" t="e">
        <f>VLOOKUP(Table268910[[#This Row],[Redni broj natjecatelja]],'Popis sudionika'!$A$4:$C$300,2,TRUE)</f>
        <v>#N/A</v>
      </c>
      <c r="D112" s="5" t="e">
        <f>VLOOKUP(Table268910[[#This Row],[Redni broj natjecatelja]],'Popis sudionika'!$A$4:$C$300,3,TRUE)</f>
        <v>#N/A</v>
      </c>
      <c r="E112" s="11"/>
      <c r="F112" s="5"/>
      <c r="G112" s="12"/>
      <c r="H112" s="9">
        <f t="shared" si="18"/>
        <v>0</v>
      </c>
      <c r="I112" s="11"/>
      <c r="J112" s="5"/>
      <c r="K112" s="12"/>
      <c r="L112" s="9">
        <f t="shared" si="19"/>
        <v>0</v>
      </c>
      <c r="M112" s="11"/>
      <c r="N112" s="5"/>
      <c r="O112" s="12"/>
      <c r="P112" s="9">
        <f t="shared" si="20"/>
        <v>0</v>
      </c>
      <c r="Q112" s="11"/>
      <c r="R112" s="5"/>
      <c r="S112" s="12"/>
      <c r="T112" s="9">
        <f t="shared" si="21"/>
        <v>0</v>
      </c>
      <c r="U112" s="11"/>
      <c r="V112" s="5"/>
      <c r="W112" s="12"/>
      <c r="X112" s="9">
        <f t="shared" si="22"/>
        <v>0</v>
      </c>
      <c r="Y112" s="9" t="e">
        <f>(#REF!+#REF!+#REF!)</f>
        <v>#REF!</v>
      </c>
      <c r="Z112" s="9">
        <f t="shared" si="23"/>
        <v>0</v>
      </c>
    </row>
    <row r="113" spans="1:26" x14ac:dyDescent="0.3">
      <c r="A113" s="5"/>
      <c r="B113" s="5"/>
      <c r="C113" s="5" t="e">
        <f>VLOOKUP(Table268910[[#This Row],[Redni broj natjecatelja]],'Popis sudionika'!$A$4:$C$300,2,TRUE)</f>
        <v>#N/A</v>
      </c>
      <c r="D113" s="5" t="e">
        <f>VLOOKUP(Table268910[[#This Row],[Redni broj natjecatelja]],'Popis sudionika'!$A$4:$C$300,3,TRUE)</f>
        <v>#N/A</v>
      </c>
      <c r="E113" s="11"/>
      <c r="F113" s="5"/>
      <c r="G113" s="12"/>
      <c r="H113" s="9">
        <f t="shared" si="18"/>
        <v>0</v>
      </c>
      <c r="I113" s="11"/>
      <c r="J113" s="5"/>
      <c r="K113" s="12"/>
      <c r="L113" s="9">
        <f t="shared" si="19"/>
        <v>0</v>
      </c>
      <c r="M113" s="11"/>
      <c r="N113" s="5"/>
      <c r="O113" s="12"/>
      <c r="P113" s="9">
        <f t="shared" si="20"/>
        <v>0</v>
      </c>
      <c r="Q113" s="11"/>
      <c r="R113" s="5"/>
      <c r="S113" s="12"/>
      <c r="T113" s="9">
        <f t="shared" si="21"/>
        <v>0</v>
      </c>
      <c r="U113" s="11"/>
      <c r="V113" s="5"/>
      <c r="W113" s="12"/>
      <c r="X113" s="9">
        <f t="shared" si="22"/>
        <v>0</v>
      </c>
      <c r="Y113" s="9" t="e">
        <f>(#REF!+#REF!+#REF!)</f>
        <v>#REF!</v>
      </c>
      <c r="Z113" s="9">
        <f t="shared" si="23"/>
        <v>0</v>
      </c>
    </row>
    <row r="114" spans="1:26" x14ac:dyDescent="0.3">
      <c r="A114" s="5"/>
      <c r="B114" s="5"/>
      <c r="C114" s="5" t="e">
        <f>VLOOKUP(Table268910[[#This Row],[Redni broj natjecatelja]],'Popis sudionika'!$A$4:$C$300,2,TRUE)</f>
        <v>#N/A</v>
      </c>
      <c r="D114" s="5" t="e">
        <f>VLOOKUP(Table268910[[#This Row],[Redni broj natjecatelja]],'Popis sudionika'!$A$4:$C$300,3,TRUE)</f>
        <v>#N/A</v>
      </c>
      <c r="E114" s="11"/>
      <c r="F114" s="5"/>
      <c r="G114" s="12"/>
      <c r="H114" s="9">
        <f t="shared" si="18"/>
        <v>0</v>
      </c>
      <c r="I114" s="11"/>
      <c r="J114" s="5"/>
      <c r="K114" s="12"/>
      <c r="L114" s="9">
        <f t="shared" si="19"/>
        <v>0</v>
      </c>
      <c r="M114" s="11"/>
      <c r="N114" s="5"/>
      <c r="O114" s="12"/>
      <c r="P114" s="9">
        <f t="shared" si="20"/>
        <v>0</v>
      </c>
      <c r="Q114" s="11"/>
      <c r="R114" s="5"/>
      <c r="S114" s="12"/>
      <c r="T114" s="9">
        <f t="shared" si="21"/>
        <v>0</v>
      </c>
      <c r="U114" s="11"/>
      <c r="V114" s="5"/>
      <c r="W114" s="12"/>
      <c r="X114" s="9">
        <f t="shared" si="22"/>
        <v>0</v>
      </c>
      <c r="Y114" s="9" t="e">
        <f>(#REF!+#REF!+#REF!)</f>
        <v>#REF!</v>
      </c>
      <c r="Z114" s="9">
        <f t="shared" si="23"/>
        <v>0</v>
      </c>
    </row>
    <row r="115" spans="1:26" x14ac:dyDescent="0.3">
      <c r="A115" s="5"/>
      <c r="B115" s="5"/>
      <c r="C115" s="5" t="e">
        <f>VLOOKUP(Table268910[[#This Row],[Redni broj natjecatelja]],'Popis sudionika'!$A$4:$C$300,2,TRUE)</f>
        <v>#N/A</v>
      </c>
      <c r="D115" s="5" t="e">
        <f>VLOOKUP(Table268910[[#This Row],[Redni broj natjecatelja]],'Popis sudionika'!$A$4:$C$300,3,TRUE)</f>
        <v>#N/A</v>
      </c>
      <c r="E115" s="11"/>
      <c r="F115" s="5"/>
      <c r="G115" s="12"/>
      <c r="H115" s="9">
        <f t="shared" si="18"/>
        <v>0</v>
      </c>
      <c r="I115" s="11"/>
      <c r="J115" s="5"/>
      <c r="K115" s="12"/>
      <c r="L115" s="9">
        <f t="shared" si="19"/>
        <v>0</v>
      </c>
      <c r="M115" s="11"/>
      <c r="N115" s="5"/>
      <c r="O115" s="12"/>
      <c r="P115" s="9">
        <f t="shared" si="20"/>
        <v>0</v>
      </c>
      <c r="Q115" s="11"/>
      <c r="R115" s="5"/>
      <c r="S115" s="12"/>
      <c r="T115" s="9">
        <f t="shared" si="21"/>
        <v>0</v>
      </c>
      <c r="U115" s="11"/>
      <c r="V115" s="5"/>
      <c r="W115" s="12"/>
      <c r="X115" s="9">
        <f t="shared" si="22"/>
        <v>0</v>
      </c>
      <c r="Y115" s="9" t="e">
        <f>(#REF!+#REF!+#REF!)</f>
        <v>#REF!</v>
      </c>
      <c r="Z115" s="9">
        <f t="shared" si="23"/>
        <v>0</v>
      </c>
    </row>
    <row r="116" spans="1:26" x14ac:dyDescent="0.3">
      <c r="A116" s="5"/>
      <c r="B116" s="5"/>
      <c r="C116" s="5" t="e">
        <f>VLOOKUP(Table268910[[#This Row],[Redni broj natjecatelja]],'Popis sudionika'!$A$4:$C$300,2,TRUE)</f>
        <v>#N/A</v>
      </c>
      <c r="D116" s="5" t="e">
        <f>VLOOKUP(Table268910[[#This Row],[Redni broj natjecatelja]],'Popis sudionika'!$A$4:$C$300,3,TRUE)</f>
        <v>#N/A</v>
      </c>
      <c r="E116" s="11"/>
      <c r="F116" s="5"/>
      <c r="G116" s="12"/>
      <c r="H116" s="9">
        <f t="shared" si="18"/>
        <v>0</v>
      </c>
      <c r="I116" s="11"/>
      <c r="J116" s="5"/>
      <c r="K116" s="12"/>
      <c r="L116" s="9">
        <f t="shared" si="19"/>
        <v>0</v>
      </c>
      <c r="M116" s="11"/>
      <c r="N116" s="5"/>
      <c r="O116" s="12"/>
      <c r="P116" s="9">
        <f t="shared" si="20"/>
        <v>0</v>
      </c>
      <c r="Q116" s="11"/>
      <c r="R116" s="5"/>
      <c r="S116" s="12"/>
      <c r="T116" s="9">
        <f t="shared" si="21"/>
        <v>0</v>
      </c>
      <c r="U116" s="11"/>
      <c r="V116" s="5"/>
      <c r="W116" s="12"/>
      <c r="X116" s="9">
        <f t="shared" si="22"/>
        <v>0</v>
      </c>
      <c r="Y116" s="9" t="e">
        <f>(#REF!+#REF!+#REF!)</f>
        <v>#REF!</v>
      </c>
      <c r="Z116" s="9">
        <f t="shared" si="23"/>
        <v>0</v>
      </c>
    </row>
    <row r="117" spans="1:26" x14ac:dyDescent="0.3">
      <c r="A117" s="5"/>
      <c r="B117" s="5"/>
      <c r="C117" s="5" t="e">
        <f>VLOOKUP(Table268910[[#This Row],[Redni broj natjecatelja]],'Popis sudionika'!$A$4:$C$300,2,TRUE)</f>
        <v>#N/A</v>
      </c>
      <c r="D117" s="5" t="e">
        <f>VLOOKUP(Table268910[[#This Row],[Redni broj natjecatelja]],'Popis sudionika'!$A$4:$C$300,3,TRUE)</f>
        <v>#N/A</v>
      </c>
      <c r="E117" s="11"/>
      <c r="F117" s="5"/>
      <c r="G117" s="12"/>
      <c r="H117" s="9">
        <f t="shared" si="18"/>
        <v>0</v>
      </c>
      <c r="I117" s="11"/>
      <c r="J117" s="5"/>
      <c r="K117" s="12"/>
      <c r="L117" s="9">
        <f t="shared" si="19"/>
        <v>0</v>
      </c>
      <c r="M117" s="11"/>
      <c r="N117" s="5"/>
      <c r="O117" s="12"/>
      <c r="P117" s="9">
        <f t="shared" si="20"/>
        <v>0</v>
      </c>
      <c r="Q117" s="11"/>
      <c r="R117" s="5"/>
      <c r="S117" s="12"/>
      <c r="T117" s="9">
        <f t="shared" si="21"/>
        <v>0</v>
      </c>
      <c r="U117" s="11"/>
      <c r="V117" s="5"/>
      <c r="W117" s="12"/>
      <c r="X117" s="9">
        <f t="shared" si="22"/>
        <v>0</v>
      </c>
      <c r="Y117" s="9" t="e">
        <f>(#REF!+#REF!+#REF!)</f>
        <v>#REF!</v>
      </c>
      <c r="Z117" s="9">
        <f t="shared" si="23"/>
        <v>0</v>
      </c>
    </row>
    <row r="118" spans="1:26" x14ac:dyDescent="0.3">
      <c r="A118" s="5"/>
      <c r="B118" s="5"/>
      <c r="C118" s="5" t="e">
        <f>VLOOKUP(Table268910[[#This Row],[Redni broj natjecatelja]],'Popis sudionika'!$A$4:$C$300,2,TRUE)</f>
        <v>#N/A</v>
      </c>
      <c r="D118" s="5" t="e">
        <f>VLOOKUP(Table268910[[#This Row],[Redni broj natjecatelja]],'Popis sudionika'!$A$4:$C$300,3,TRUE)</f>
        <v>#N/A</v>
      </c>
      <c r="E118" s="11"/>
      <c r="F118" s="5"/>
      <c r="G118" s="12"/>
      <c r="H118" s="9">
        <f t="shared" si="18"/>
        <v>0</v>
      </c>
      <c r="I118" s="11"/>
      <c r="J118" s="5"/>
      <c r="K118" s="12"/>
      <c r="L118" s="9">
        <f t="shared" si="19"/>
        <v>0</v>
      </c>
      <c r="M118" s="11"/>
      <c r="N118" s="5"/>
      <c r="O118" s="12"/>
      <c r="P118" s="9">
        <f t="shared" si="20"/>
        <v>0</v>
      </c>
      <c r="Q118" s="11"/>
      <c r="R118" s="5"/>
      <c r="S118" s="12"/>
      <c r="T118" s="9">
        <f t="shared" si="21"/>
        <v>0</v>
      </c>
      <c r="U118" s="11"/>
      <c r="V118" s="5"/>
      <c r="W118" s="12"/>
      <c r="X118" s="9">
        <f t="shared" si="22"/>
        <v>0</v>
      </c>
      <c r="Y118" s="9" t="e">
        <f>(#REF!+#REF!+#REF!)</f>
        <v>#REF!</v>
      </c>
      <c r="Z118" s="9">
        <f t="shared" si="23"/>
        <v>0</v>
      </c>
    </row>
    <row r="119" spans="1:26" x14ac:dyDescent="0.3">
      <c r="A119" s="5"/>
      <c r="B119" s="5"/>
      <c r="C119" s="5" t="e">
        <f>VLOOKUP(Table268910[[#This Row],[Redni broj natjecatelja]],'Popis sudionika'!$A$4:$C$300,2,TRUE)</f>
        <v>#N/A</v>
      </c>
      <c r="D119" s="5" t="e">
        <f>VLOOKUP(Table268910[[#This Row],[Redni broj natjecatelja]],'Popis sudionika'!$A$4:$C$300,3,TRUE)</f>
        <v>#N/A</v>
      </c>
      <c r="E119" s="11"/>
      <c r="F119" s="5"/>
      <c r="G119" s="12"/>
      <c r="H119" s="9">
        <f t="shared" si="18"/>
        <v>0</v>
      </c>
      <c r="I119" s="11"/>
      <c r="J119" s="5"/>
      <c r="K119" s="12"/>
      <c r="L119" s="9">
        <f t="shared" si="19"/>
        <v>0</v>
      </c>
      <c r="M119" s="11"/>
      <c r="N119" s="5"/>
      <c r="O119" s="12"/>
      <c r="P119" s="9">
        <f t="shared" si="20"/>
        <v>0</v>
      </c>
      <c r="Q119" s="11"/>
      <c r="R119" s="5"/>
      <c r="S119" s="12"/>
      <c r="T119" s="9">
        <f t="shared" si="21"/>
        <v>0</v>
      </c>
      <c r="U119" s="11"/>
      <c r="V119" s="5"/>
      <c r="W119" s="12"/>
      <c r="X119" s="9">
        <f t="shared" si="22"/>
        <v>0</v>
      </c>
      <c r="Y119" s="9" t="e">
        <f>(#REF!+#REF!+#REF!)</f>
        <v>#REF!</v>
      </c>
      <c r="Z119" s="9">
        <f t="shared" si="23"/>
        <v>0</v>
      </c>
    </row>
    <row r="120" spans="1:26" x14ac:dyDescent="0.3">
      <c r="A120" s="5"/>
      <c r="B120" s="5"/>
      <c r="C120" s="5" t="e">
        <f>VLOOKUP(Table268910[[#This Row],[Redni broj natjecatelja]],'Popis sudionika'!$A$4:$C$300,2,TRUE)</f>
        <v>#N/A</v>
      </c>
      <c r="D120" s="5" t="e">
        <f>VLOOKUP(Table268910[[#This Row],[Redni broj natjecatelja]],'Popis sudionika'!$A$4:$C$300,3,TRUE)</f>
        <v>#N/A</v>
      </c>
      <c r="E120" s="11"/>
      <c r="F120" s="5"/>
      <c r="G120" s="12"/>
      <c r="H120" s="9">
        <f t="shared" si="18"/>
        <v>0</v>
      </c>
      <c r="I120" s="11"/>
      <c r="J120" s="5"/>
      <c r="K120" s="12"/>
      <c r="L120" s="9">
        <f t="shared" si="19"/>
        <v>0</v>
      </c>
      <c r="M120" s="11"/>
      <c r="N120" s="5"/>
      <c r="O120" s="12"/>
      <c r="P120" s="9">
        <f t="shared" si="20"/>
        <v>0</v>
      </c>
      <c r="Q120" s="11"/>
      <c r="R120" s="5"/>
      <c r="S120" s="12"/>
      <c r="T120" s="9">
        <f t="shared" si="21"/>
        <v>0</v>
      </c>
      <c r="U120" s="11"/>
      <c r="V120" s="5"/>
      <c r="W120" s="12"/>
      <c r="X120" s="9">
        <f t="shared" si="22"/>
        <v>0</v>
      </c>
      <c r="Y120" s="9" t="e">
        <f>(#REF!+#REF!+#REF!)</f>
        <v>#REF!</v>
      </c>
      <c r="Z120" s="9">
        <f t="shared" si="23"/>
        <v>0</v>
      </c>
    </row>
    <row r="121" spans="1:26" x14ac:dyDescent="0.3">
      <c r="A121" s="5"/>
      <c r="B121" s="5"/>
      <c r="C121" s="5" t="e">
        <f>VLOOKUP(Table268910[[#This Row],[Redni broj natjecatelja]],'Popis sudionika'!$A$4:$C$300,2,TRUE)</f>
        <v>#N/A</v>
      </c>
      <c r="D121" s="5" t="e">
        <f>VLOOKUP(Table268910[[#This Row],[Redni broj natjecatelja]],'Popis sudionika'!$A$4:$C$300,3,TRUE)</f>
        <v>#N/A</v>
      </c>
      <c r="E121" s="11"/>
      <c r="F121" s="5"/>
      <c r="G121" s="12"/>
      <c r="H121" s="9">
        <f t="shared" si="18"/>
        <v>0</v>
      </c>
      <c r="I121" s="11"/>
      <c r="J121" s="5"/>
      <c r="K121" s="12"/>
      <c r="L121" s="9">
        <f t="shared" si="19"/>
        <v>0</v>
      </c>
      <c r="M121" s="11"/>
      <c r="N121" s="5"/>
      <c r="O121" s="12"/>
      <c r="P121" s="9">
        <f t="shared" si="20"/>
        <v>0</v>
      </c>
      <c r="Q121" s="11"/>
      <c r="R121" s="5"/>
      <c r="S121" s="12"/>
      <c r="T121" s="9">
        <f t="shared" si="21"/>
        <v>0</v>
      </c>
      <c r="U121" s="11"/>
      <c r="V121" s="5"/>
      <c r="W121" s="12"/>
      <c r="X121" s="9">
        <f t="shared" si="22"/>
        <v>0</v>
      </c>
      <c r="Y121" s="9" t="e">
        <f>(#REF!+#REF!+#REF!)</f>
        <v>#REF!</v>
      </c>
      <c r="Z121" s="9">
        <f t="shared" si="23"/>
        <v>0</v>
      </c>
    </row>
    <row r="122" spans="1:26" x14ac:dyDescent="0.3">
      <c r="A122" s="5"/>
      <c r="B122" s="5"/>
      <c r="C122" s="5" t="e">
        <f>VLOOKUP(Table268910[[#This Row],[Redni broj natjecatelja]],'Popis sudionika'!$A$4:$C$300,2,TRUE)</f>
        <v>#N/A</v>
      </c>
      <c r="D122" s="5" t="e">
        <f>VLOOKUP(Table268910[[#This Row],[Redni broj natjecatelja]],'Popis sudionika'!$A$4:$C$300,3,TRUE)</f>
        <v>#N/A</v>
      </c>
      <c r="E122" s="11"/>
      <c r="F122" s="5"/>
      <c r="G122" s="12"/>
      <c r="H122" s="9">
        <f t="shared" si="18"/>
        <v>0</v>
      </c>
      <c r="I122" s="11"/>
      <c r="J122" s="5"/>
      <c r="K122" s="12"/>
      <c r="L122" s="9">
        <f t="shared" si="19"/>
        <v>0</v>
      </c>
      <c r="M122" s="11"/>
      <c r="N122" s="5"/>
      <c r="O122" s="12"/>
      <c r="P122" s="9">
        <f t="shared" si="20"/>
        <v>0</v>
      </c>
      <c r="Q122" s="11"/>
      <c r="R122" s="5"/>
      <c r="S122" s="12"/>
      <c r="T122" s="9">
        <f t="shared" si="21"/>
        <v>0</v>
      </c>
      <c r="U122" s="11"/>
      <c r="V122" s="5"/>
      <c r="W122" s="12"/>
      <c r="X122" s="9">
        <f t="shared" si="22"/>
        <v>0</v>
      </c>
      <c r="Y122" s="9" t="e">
        <f>(#REF!+#REF!+#REF!)</f>
        <v>#REF!</v>
      </c>
      <c r="Z122" s="9">
        <f t="shared" si="23"/>
        <v>0</v>
      </c>
    </row>
    <row r="123" spans="1:26" x14ac:dyDescent="0.3">
      <c r="A123" s="5"/>
      <c r="B123" s="5"/>
      <c r="C123" s="5" t="e">
        <f>VLOOKUP(Table268910[[#This Row],[Redni broj natjecatelja]],'Popis sudionika'!$A$4:$C$300,2,TRUE)</f>
        <v>#N/A</v>
      </c>
      <c r="D123" s="5" t="e">
        <f>VLOOKUP(Table268910[[#This Row],[Redni broj natjecatelja]],'Popis sudionika'!$A$4:$C$300,3,TRUE)</f>
        <v>#N/A</v>
      </c>
      <c r="E123" s="11"/>
      <c r="F123" s="5"/>
      <c r="G123" s="12"/>
      <c r="H123" s="9">
        <f t="shared" si="18"/>
        <v>0</v>
      </c>
      <c r="I123" s="11"/>
      <c r="J123" s="5"/>
      <c r="K123" s="12"/>
      <c r="L123" s="9">
        <f t="shared" si="19"/>
        <v>0</v>
      </c>
      <c r="M123" s="11"/>
      <c r="N123" s="5"/>
      <c r="O123" s="12"/>
      <c r="P123" s="9">
        <f t="shared" si="20"/>
        <v>0</v>
      </c>
      <c r="Q123" s="11"/>
      <c r="R123" s="5"/>
      <c r="S123" s="12"/>
      <c r="T123" s="9">
        <f t="shared" si="21"/>
        <v>0</v>
      </c>
      <c r="U123" s="11"/>
      <c r="V123" s="5"/>
      <c r="W123" s="12"/>
      <c r="X123" s="9">
        <f t="shared" si="22"/>
        <v>0</v>
      </c>
      <c r="Y123" s="9" t="e">
        <f>(#REF!+#REF!+#REF!)</f>
        <v>#REF!</v>
      </c>
      <c r="Z123" s="9">
        <f t="shared" si="23"/>
        <v>0</v>
      </c>
    </row>
    <row r="124" spans="1:26" x14ac:dyDescent="0.3">
      <c r="A124" s="5"/>
      <c r="B124" s="5"/>
      <c r="C124" s="5" t="e">
        <f>VLOOKUP(Table268910[[#This Row],[Redni broj natjecatelja]],'Popis sudionika'!$A$4:$C$300,2,TRUE)</f>
        <v>#N/A</v>
      </c>
      <c r="D124" s="5" t="e">
        <f>VLOOKUP(Table268910[[#This Row],[Redni broj natjecatelja]],'Popis sudionika'!$A$4:$C$300,3,TRUE)</f>
        <v>#N/A</v>
      </c>
      <c r="E124" s="11"/>
      <c r="F124" s="5"/>
      <c r="G124" s="12"/>
      <c r="H124" s="9">
        <f t="shared" si="18"/>
        <v>0</v>
      </c>
      <c r="I124" s="11"/>
      <c r="J124" s="5"/>
      <c r="K124" s="12"/>
      <c r="L124" s="9">
        <f t="shared" si="19"/>
        <v>0</v>
      </c>
      <c r="M124" s="11"/>
      <c r="N124" s="5"/>
      <c r="O124" s="12"/>
      <c r="P124" s="9">
        <f t="shared" si="20"/>
        <v>0</v>
      </c>
      <c r="Q124" s="11"/>
      <c r="R124" s="5"/>
      <c r="S124" s="12"/>
      <c r="T124" s="9">
        <f t="shared" si="21"/>
        <v>0</v>
      </c>
      <c r="U124" s="11"/>
      <c r="V124" s="5"/>
      <c r="W124" s="12"/>
      <c r="X124" s="9">
        <f t="shared" si="22"/>
        <v>0</v>
      </c>
      <c r="Y124" s="9" t="e">
        <f>(#REF!+#REF!+#REF!)</f>
        <v>#REF!</v>
      </c>
      <c r="Z124" s="9">
        <f t="shared" si="23"/>
        <v>0</v>
      </c>
    </row>
    <row r="125" spans="1:26" x14ac:dyDescent="0.3">
      <c r="A125" s="5"/>
      <c r="B125" s="5"/>
      <c r="C125" s="5" t="e">
        <f>VLOOKUP(Table268910[[#This Row],[Redni broj natjecatelja]],'Popis sudionika'!$A$4:$C$300,2,TRUE)</f>
        <v>#N/A</v>
      </c>
      <c r="D125" s="5" t="e">
        <f>VLOOKUP(Table268910[[#This Row],[Redni broj natjecatelja]],'Popis sudionika'!$A$4:$C$300,3,TRUE)</f>
        <v>#N/A</v>
      </c>
      <c r="E125" s="11"/>
      <c r="F125" s="5"/>
      <c r="G125" s="12"/>
      <c r="H125" s="9">
        <f t="shared" si="18"/>
        <v>0</v>
      </c>
      <c r="I125" s="11"/>
      <c r="J125" s="5"/>
      <c r="K125" s="12"/>
      <c r="L125" s="9">
        <f t="shared" si="19"/>
        <v>0</v>
      </c>
      <c r="M125" s="11"/>
      <c r="N125" s="5"/>
      <c r="O125" s="12"/>
      <c r="P125" s="9">
        <f t="shared" si="20"/>
        <v>0</v>
      </c>
      <c r="Q125" s="11"/>
      <c r="R125" s="5"/>
      <c r="S125" s="12"/>
      <c r="T125" s="9">
        <f t="shared" si="21"/>
        <v>0</v>
      </c>
      <c r="U125" s="11"/>
      <c r="V125" s="5"/>
      <c r="W125" s="12"/>
      <c r="X125" s="9">
        <f t="shared" si="22"/>
        <v>0</v>
      </c>
      <c r="Y125" s="9" t="e">
        <f>(#REF!+#REF!+#REF!)</f>
        <v>#REF!</v>
      </c>
      <c r="Z125" s="9">
        <f t="shared" si="23"/>
        <v>0</v>
      </c>
    </row>
    <row r="126" spans="1:26" x14ac:dyDescent="0.3">
      <c r="A126" s="5"/>
      <c r="B126" s="5"/>
      <c r="C126" s="5" t="e">
        <f>VLOOKUP(Table268910[[#This Row],[Redni broj natjecatelja]],'Popis sudionika'!$A$4:$C$300,2,TRUE)</f>
        <v>#N/A</v>
      </c>
      <c r="D126" s="5" t="e">
        <f>VLOOKUP(Table268910[[#This Row],[Redni broj natjecatelja]],'Popis sudionika'!$A$4:$C$300,3,TRUE)</f>
        <v>#N/A</v>
      </c>
      <c r="E126" s="11"/>
      <c r="F126" s="5"/>
      <c r="G126" s="12"/>
      <c r="H126" s="9">
        <f t="shared" si="18"/>
        <v>0</v>
      </c>
      <c r="I126" s="11"/>
      <c r="J126" s="5"/>
      <c r="K126" s="12"/>
      <c r="L126" s="9">
        <f t="shared" si="19"/>
        <v>0</v>
      </c>
      <c r="M126" s="11"/>
      <c r="N126" s="5"/>
      <c r="O126" s="12"/>
      <c r="P126" s="9">
        <f t="shared" si="20"/>
        <v>0</v>
      </c>
      <c r="Q126" s="11"/>
      <c r="R126" s="5"/>
      <c r="S126" s="12"/>
      <c r="T126" s="9">
        <f t="shared" si="21"/>
        <v>0</v>
      </c>
      <c r="U126" s="11"/>
      <c r="V126" s="5"/>
      <c r="W126" s="12"/>
      <c r="X126" s="9">
        <f t="shared" si="22"/>
        <v>0</v>
      </c>
      <c r="Y126" s="9" t="e">
        <f>(#REF!+#REF!+#REF!)</f>
        <v>#REF!</v>
      </c>
      <c r="Z126" s="9">
        <f t="shared" si="23"/>
        <v>0</v>
      </c>
    </row>
    <row r="127" spans="1:26" x14ac:dyDescent="0.3">
      <c r="A127" s="5"/>
      <c r="B127" s="5"/>
      <c r="C127" s="5" t="e">
        <f>VLOOKUP(Table268910[[#This Row],[Redni broj natjecatelja]],'Popis sudionika'!$A$4:$C$300,2,TRUE)</f>
        <v>#N/A</v>
      </c>
      <c r="D127" s="5" t="e">
        <f>VLOOKUP(Table268910[[#This Row],[Redni broj natjecatelja]],'Popis sudionika'!$A$4:$C$300,3,TRUE)</f>
        <v>#N/A</v>
      </c>
      <c r="E127" s="11"/>
      <c r="F127" s="5"/>
      <c r="G127" s="12"/>
      <c r="H127" s="9">
        <f t="shared" si="18"/>
        <v>0</v>
      </c>
      <c r="I127" s="11"/>
      <c r="J127" s="5"/>
      <c r="K127" s="12"/>
      <c r="L127" s="9">
        <f t="shared" si="19"/>
        <v>0</v>
      </c>
      <c r="M127" s="11"/>
      <c r="N127" s="5"/>
      <c r="O127" s="12"/>
      <c r="P127" s="9">
        <f t="shared" si="20"/>
        <v>0</v>
      </c>
      <c r="Q127" s="11"/>
      <c r="R127" s="5"/>
      <c r="S127" s="12"/>
      <c r="T127" s="9">
        <f t="shared" si="21"/>
        <v>0</v>
      </c>
      <c r="U127" s="11"/>
      <c r="V127" s="5"/>
      <c r="W127" s="12"/>
      <c r="X127" s="9">
        <f t="shared" si="22"/>
        <v>0</v>
      </c>
      <c r="Y127" s="9" t="e">
        <f>(#REF!+#REF!+#REF!)</f>
        <v>#REF!</v>
      </c>
      <c r="Z127" s="9">
        <f t="shared" si="23"/>
        <v>0</v>
      </c>
    </row>
    <row r="128" spans="1:26" x14ac:dyDescent="0.3">
      <c r="A128" s="5"/>
      <c r="B128" s="5"/>
      <c r="C128" s="5" t="e">
        <f>VLOOKUP(Table268910[[#This Row],[Redni broj natjecatelja]],'Popis sudionika'!$A$4:$C$300,2,TRUE)</f>
        <v>#N/A</v>
      </c>
      <c r="D128" s="5" t="e">
        <f>VLOOKUP(Table268910[[#This Row],[Redni broj natjecatelja]],'Popis sudionika'!$A$4:$C$300,3,TRUE)</f>
        <v>#N/A</v>
      </c>
      <c r="E128" s="11"/>
      <c r="F128" s="5"/>
      <c r="G128" s="12"/>
      <c r="H128" s="9">
        <f t="shared" si="18"/>
        <v>0</v>
      </c>
      <c r="I128" s="11"/>
      <c r="J128" s="5"/>
      <c r="K128" s="12"/>
      <c r="L128" s="9">
        <f t="shared" si="19"/>
        <v>0</v>
      </c>
      <c r="M128" s="11"/>
      <c r="N128" s="5"/>
      <c r="O128" s="12"/>
      <c r="P128" s="9">
        <f t="shared" si="20"/>
        <v>0</v>
      </c>
      <c r="Q128" s="11"/>
      <c r="R128" s="5"/>
      <c r="S128" s="12"/>
      <c r="T128" s="9">
        <f t="shared" si="21"/>
        <v>0</v>
      </c>
      <c r="U128" s="11"/>
      <c r="V128" s="5"/>
      <c r="W128" s="12"/>
      <c r="X128" s="9">
        <f t="shared" si="22"/>
        <v>0</v>
      </c>
      <c r="Y128" s="9" t="e">
        <f>(#REF!+#REF!+#REF!)</f>
        <v>#REF!</v>
      </c>
      <c r="Z128" s="9">
        <f t="shared" si="23"/>
        <v>0</v>
      </c>
    </row>
    <row r="129" spans="1:26" x14ac:dyDescent="0.3">
      <c r="A129" s="5"/>
      <c r="B129" s="5"/>
      <c r="C129" s="5" t="e">
        <f>VLOOKUP(Table268910[[#This Row],[Redni broj natjecatelja]],'Popis sudionika'!$A$4:$C$300,2,TRUE)</f>
        <v>#N/A</v>
      </c>
      <c r="D129" s="5" t="e">
        <f>VLOOKUP(Table268910[[#This Row],[Redni broj natjecatelja]],'Popis sudionika'!$A$4:$C$300,3,TRUE)</f>
        <v>#N/A</v>
      </c>
      <c r="E129" s="11"/>
      <c r="F129" s="5"/>
      <c r="G129" s="12"/>
      <c r="H129" s="9">
        <f t="shared" si="18"/>
        <v>0</v>
      </c>
      <c r="I129" s="11"/>
      <c r="J129" s="5"/>
      <c r="K129" s="12"/>
      <c r="L129" s="9">
        <f t="shared" si="19"/>
        <v>0</v>
      </c>
      <c r="M129" s="11"/>
      <c r="N129" s="5"/>
      <c r="O129" s="12"/>
      <c r="P129" s="9">
        <f t="shared" si="20"/>
        <v>0</v>
      </c>
      <c r="Q129" s="11"/>
      <c r="R129" s="5"/>
      <c r="S129" s="12"/>
      <c r="T129" s="9">
        <f t="shared" si="21"/>
        <v>0</v>
      </c>
      <c r="U129" s="11"/>
      <c r="V129" s="5"/>
      <c r="W129" s="12"/>
      <c r="X129" s="9">
        <f t="shared" si="22"/>
        <v>0</v>
      </c>
      <c r="Y129" s="9" t="e">
        <f>(#REF!+#REF!+#REF!)</f>
        <v>#REF!</v>
      </c>
      <c r="Z129" s="9">
        <f t="shared" si="23"/>
        <v>0</v>
      </c>
    </row>
    <row r="130" spans="1:26" x14ac:dyDescent="0.3">
      <c r="A130" s="5"/>
      <c r="B130" s="5"/>
      <c r="C130" s="5" t="e">
        <f>VLOOKUP(Table268910[[#This Row],[Redni broj natjecatelja]],'Popis sudionika'!$A$4:$C$300,2,TRUE)</f>
        <v>#N/A</v>
      </c>
      <c r="D130" s="5" t="e">
        <f>VLOOKUP(Table268910[[#This Row],[Redni broj natjecatelja]],'Popis sudionika'!$A$4:$C$300,3,TRUE)</f>
        <v>#N/A</v>
      </c>
      <c r="E130" s="11"/>
      <c r="F130" s="5"/>
      <c r="G130" s="12"/>
      <c r="H130" s="9">
        <f t="shared" si="18"/>
        <v>0</v>
      </c>
      <c r="I130" s="11"/>
      <c r="J130" s="5"/>
      <c r="K130" s="12"/>
      <c r="L130" s="9">
        <f t="shared" si="19"/>
        <v>0</v>
      </c>
      <c r="M130" s="11"/>
      <c r="N130" s="5"/>
      <c r="O130" s="12"/>
      <c r="P130" s="9">
        <f t="shared" si="20"/>
        <v>0</v>
      </c>
      <c r="Q130" s="11"/>
      <c r="R130" s="5"/>
      <c r="S130" s="12"/>
      <c r="T130" s="9">
        <f t="shared" si="21"/>
        <v>0</v>
      </c>
      <c r="U130" s="11"/>
      <c r="V130" s="5"/>
      <c r="W130" s="12"/>
      <c r="X130" s="9">
        <f t="shared" si="22"/>
        <v>0</v>
      </c>
      <c r="Y130" s="9" t="e">
        <f>(#REF!+#REF!+#REF!)</f>
        <v>#REF!</v>
      </c>
      <c r="Z130" s="9">
        <f t="shared" si="23"/>
        <v>0</v>
      </c>
    </row>
    <row r="131" spans="1:26" x14ac:dyDescent="0.3">
      <c r="A131" s="5"/>
      <c r="B131" s="5"/>
      <c r="C131" s="5" t="e">
        <f>VLOOKUP(Table268910[[#This Row],[Redni broj natjecatelja]],'Popis sudionika'!$A$4:$C$300,2,TRUE)</f>
        <v>#N/A</v>
      </c>
      <c r="D131" s="5" t="e">
        <f>VLOOKUP(Table268910[[#This Row],[Redni broj natjecatelja]],'Popis sudionika'!$A$4:$C$300,3,TRUE)</f>
        <v>#N/A</v>
      </c>
      <c r="E131" s="11"/>
      <c r="F131" s="5"/>
      <c r="G131" s="12"/>
      <c r="H131" s="9">
        <f t="shared" si="18"/>
        <v>0</v>
      </c>
      <c r="I131" s="11"/>
      <c r="J131" s="5"/>
      <c r="K131" s="12"/>
      <c r="L131" s="9">
        <f t="shared" si="19"/>
        <v>0</v>
      </c>
      <c r="M131" s="11"/>
      <c r="N131" s="5"/>
      <c r="O131" s="12"/>
      <c r="P131" s="9">
        <f t="shared" si="20"/>
        <v>0</v>
      </c>
      <c r="Q131" s="11"/>
      <c r="R131" s="5"/>
      <c r="S131" s="12"/>
      <c r="T131" s="9">
        <f t="shared" si="21"/>
        <v>0</v>
      </c>
      <c r="U131" s="11"/>
      <c r="V131" s="5"/>
      <c r="W131" s="12"/>
      <c r="X131" s="9">
        <f t="shared" si="22"/>
        <v>0</v>
      </c>
      <c r="Y131" s="9" t="e">
        <f>(#REF!+#REF!+#REF!)</f>
        <v>#REF!</v>
      </c>
      <c r="Z131" s="9">
        <f t="shared" si="23"/>
        <v>0</v>
      </c>
    </row>
    <row r="132" spans="1:26" x14ac:dyDescent="0.3">
      <c r="A132" s="5"/>
      <c r="B132" s="5"/>
      <c r="C132" s="5" t="e">
        <f>VLOOKUP(Table268910[[#This Row],[Redni broj natjecatelja]],'Popis sudionika'!$A$4:$C$300,2,TRUE)</f>
        <v>#N/A</v>
      </c>
      <c r="D132" s="5" t="e">
        <f>VLOOKUP(Table268910[[#This Row],[Redni broj natjecatelja]],'Popis sudionika'!$A$4:$C$300,3,TRUE)</f>
        <v>#N/A</v>
      </c>
      <c r="E132" s="11"/>
      <c r="F132" s="5"/>
      <c r="G132" s="12"/>
      <c r="H132" s="9">
        <f t="shared" ref="H132:H163" si="24">(E132+F132+G132)</f>
        <v>0</v>
      </c>
      <c r="I132" s="11"/>
      <c r="J132" s="5"/>
      <c r="K132" s="12"/>
      <c r="L132" s="9">
        <f t="shared" ref="L132:L163" si="25">(I132+J132+K132)</f>
        <v>0</v>
      </c>
      <c r="M132" s="11"/>
      <c r="N132" s="5"/>
      <c r="O132" s="12"/>
      <c r="P132" s="9">
        <f t="shared" ref="P132:P163" si="26">(M132+N132+O132)</f>
        <v>0</v>
      </c>
      <c r="Q132" s="11"/>
      <c r="R132" s="5"/>
      <c r="S132" s="12"/>
      <c r="T132" s="9">
        <f t="shared" ref="T132:T163" si="27">(Q132+R132+S132)</f>
        <v>0</v>
      </c>
      <c r="U132" s="11"/>
      <c r="V132" s="5"/>
      <c r="W132" s="12"/>
      <c r="X132" s="9">
        <f t="shared" ref="X132:X163" si="28">(U132+V132+W132)</f>
        <v>0</v>
      </c>
      <c r="Y132" s="9" t="e">
        <f>(#REF!+#REF!+#REF!)</f>
        <v>#REF!</v>
      </c>
      <c r="Z132" s="9">
        <f t="shared" ref="Z132:Z163" si="29">(H132+L132+P132+T132+X132)/5</f>
        <v>0</v>
      </c>
    </row>
    <row r="133" spans="1:26" x14ac:dyDescent="0.3">
      <c r="A133" s="5"/>
      <c r="B133" s="5"/>
      <c r="C133" s="5" t="e">
        <f>VLOOKUP(Table268910[[#This Row],[Redni broj natjecatelja]],'Popis sudionika'!$A$4:$C$300,2,TRUE)</f>
        <v>#N/A</v>
      </c>
      <c r="D133" s="5" t="e">
        <f>VLOOKUP(Table268910[[#This Row],[Redni broj natjecatelja]],'Popis sudionika'!$A$4:$C$300,3,TRUE)</f>
        <v>#N/A</v>
      </c>
      <c r="E133" s="11"/>
      <c r="F133" s="5"/>
      <c r="G133" s="12"/>
      <c r="H133" s="9">
        <f t="shared" si="24"/>
        <v>0</v>
      </c>
      <c r="I133" s="11"/>
      <c r="J133" s="5"/>
      <c r="K133" s="12"/>
      <c r="L133" s="9">
        <f t="shared" si="25"/>
        <v>0</v>
      </c>
      <c r="M133" s="11"/>
      <c r="N133" s="5"/>
      <c r="O133" s="12"/>
      <c r="P133" s="9">
        <f t="shared" si="26"/>
        <v>0</v>
      </c>
      <c r="Q133" s="11"/>
      <c r="R133" s="5"/>
      <c r="S133" s="12"/>
      <c r="T133" s="9">
        <f t="shared" si="27"/>
        <v>0</v>
      </c>
      <c r="U133" s="11"/>
      <c r="V133" s="5"/>
      <c r="W133" s="12"/>
      <c r="X133" s="9">
        <f t="shared" si="28"/>
        <v>0</v>
      </c>
      <c r="Y133" s="9" t="e">
        <f>(#REF!+#REF!+#REF!)</f>
        <v>#REF!</v>
      </c>
      <c r="Z133" s="9">
        <f t="shared" si="29"/>
        <v>0</v>
      </c>
    </row>
    <row r="134" spans="1:26" x14ac:dyDescent="0.3">
      <c r="A134" s="5"/>
      <c r="B134" s="5"/>
      <c r="C134" s="5" t="e">
        <f>VLOOKUP(Table268910[[#This Row],[Redni broj natjecatelja]],'Popis sudionika'!$A$4:$C$300,2,TRUE)</f>
        <v>#N/A</v>
      </c>
      <c r="D134" s="5" t="e">
        <f>VLOOKUP(Table268910[[#This Row],[Redni broj natjecatelja]],'Popis sudionika'!$A$4:$C$300,3,TRUE)</f>
        <v>#N/A</v>
      </c>
      <c r="E134" s="11"/>
      <c r="F134" s="5"/>
      <c r="G134" s="12"/>
      <c r="H134" s="9">
        <f t="shared" si="24"/>
        <v>0</v>
      </c>
      <c r="I134" s="11"/>
      <c r="J134" s="5"/>
      <c r="K134" s="12"/>
      <c r="L134" s="9">
        <f t="shared" si="25"/>
        <v>0</v>
      </c>
      <c r="M134" s="11"/>
      <c r="N134" s="5"/>
      <c r="O134" s="12"/>
      <c r="P134" s="9">
        <f t="shared" si="26"/>
        <v>0</v>
      </c>
      <c r="Q134" s="11"/>
      <c r="R134" s="5"/>
      <c r="S134" s="12"/>
      <c r="T134" s="9">
        <f t="shared" si="27"/>
        <v>0</v>
      </c>
      <c r="U134" s="11"/>
      <c r="V134" s="5"/>
      <c r="W134" s="12"/>
      <c r="X134" s="9">
        <f t="shared" si="28"/>
        <v>0</v>
      </c>
      <c r="Y134" s="9" t="e">
        <f>(#REF!+#REF!+#REF!)</f>
        <v>#REF!</v>
      </c>
      <c r="Z134" s="9">
        <f t="shared" si="29"/>
        <v>0</v>
      </c>
    </row>
    <row r="135" spans="1:26" x14ac:dyDescent="0.3">
      <c r="A135" s="5"/>
      <c r="B135" s="5"/>
      <c r="C135" s="5" t="e">
        <f>VLOOKUP(Table268910[[#This Row],[Redni broj natjecatelja]],'Popis sudionika'!$A$4:$C$300,2,TRUE)</f>
        <v>#N/A</v>
      </c>
      <c r="D135" s="5" t="e">
        <f>VLOOKUP(Table268910[[#This Row],[Redni broj natjecatelja]],'Popis sudionika'!$A$4:$C$300,3,TRUE)</f>
        <v>#N/A</v>
      </c>
      <c r="E135" s="11"/>
      <c r="F135" s="5"/>
      <c r="G135" s="12"/>
      <c r="H135" s="9">
        <f t="shared" si="24"/>
        <v>0</v>
      </c>
      <c r="I135" s="11"/>
      <c r="J135" s="5"/>
      <c r="K135" s="12"/>
      <c r="L135" s="9">
        <f t="shared" si="25"/>
        <v>0</v>
      </c>
      <c r="M135" s="11"/>
      <c r="N135" s="5"/>
      <c r="O135" s="12"/>
      <c r="P135" s="9">
        <f t="shared" si="26"/>
        <v>0</v>
      </c>
      <c r="Q135" s="11"/>
      <c r="R135" s="5"/>
      <c r="S135" s="12"/>
      <c r="T135" s="9">
        <f t="shared" si="27"/>
        <v>0</v>
      </c>
      <c r="U135" s="11"/>
      <c r="V135" s="5"/>
      <c r="W135" s="12"/>
      <c r="X135" s="9">
        <f t="shared" si="28"/>
        <v>0</v>
      </c>
      <c r="Y135" s="9" t="e">
        <f>(#REF!+#REF!+#REF!)</f>
        <v>#REF!</v>
      </c>
      <c r="Z135" s="9">
        <f t="shared" si="29"/>
        <v>0</v>
      </c>
    </row>
    <row r="136" spans="1:26" x14ac:dyDescent="0.3">
      <c r="A136" s="5"/>
      <c r="B136" s="5"/>
      <c r="C136" s="5" t="e">
        <f>VLOOKUP(Table268910[[#This Row],[Redni broj natjecatelja]],'Popis sudionika'!$A$4:$C$300,2,TRUE)</f>
        <v>#N/A</v>
      </c>
      <c r="D136" s="5" t="e">
        <f>VLOOKUP(Table268910[[#This Row],[Redni broj natjecatelja]],'Popis sudionika'!$A$4:$C$300,3,TRUE)</f>
        <v>#N/A</v>
      </c>
      <c r="E136" s="11"/>
      <c r="F136" s="5"/>
      <c r="G136" s="12"/>
      <c r="H136" s="9">
        <f t="shared" si="24"/>
        <v>0</v>
      </c>
      <c r="I136" s="11"/>
      <c r="J136" s="5"/>
      <c r="K136" s="12"/>
      <c r="L136" s="9">
        <f t="shared" si="25"/>
        <v>0</v>
      </c>
      <c r="M136" s="11"/>
      <c r="N136" s="5"/>
      <c r="O136" s="12"/>
      <c r="P136" s="9">
        <f t="shared" si="26"/>
        <v>0</v>
      </c>
      <c r="Q136" s="11"/>
      <c r="R136" s="5"/>
      <c r="S136" s="12"/>
      <c r="T136" s="9">
        <f t="shared" si="27"/>
        <v>0</v>
      </c>
      <c r="U136" s="11"/>
      <c r="V136" s="5"/>
      <c r="W136" s="12"/>
      <c r="X136" s="9">
        <f t="shared" si="28"/>
        <v>0</v>
      </c>
      <c r="Y136" s="9" t="e">
        <f>(#REF!+#REF!+#REF!)</f>
        <v>#REF!</v>
      </c>
      <c r="Z136" s="9">
        <f t="shared" si="29"/>
        <v>0</v>
      </c>
    </row>
    <row r="137" spans="1:26" x14ac:dyDescent="0.3">
      <c r="A137" s="5"/>
      <c r="B137" s="5"/>
      <c r="C137" s="5" t="e">
        <f>VLOOKUP(Table268910[[#This Row],[Redni broj natjecatelja]],'Popis sudionika'!$A$4:$C$300,2,TRUE)</f>
        <v>#N/A</v>
      </c>
      <c r="D137" s="5" t="e">
        <f>VLOOKUP(Table268910[[#This Row],[Redni broj natjecatelja]],'Popis sudionika'!$A$4:$C$300,3,TRUE)</f>
        <v>#N/A</v>
      </c>
      <c r="E137" s="11"/>
      <c r="F137" s="5"/>
      <c r="G137" s="12"/>
      <c r="H137" s="9">
        <f t="shared" si="24"/>
        <v>0</v>
      </c>
      <c r="I137" s="11"/>
      <c r="J137" s="5"/>
      <c r="K137" s="12"/>
      <c r="L137" s="9">
        <f t="shared" si="25"/>
        <v>0</v>
      </c>
      <c r="M137" s="11"/>
      <c r="N137" s="5"/>
      <c r="O137" s="12"/>
      <c r="P137" s="9">
        <f t="shared" si="26"/>
        <v>0</v>
      </c>
      <c r="Q137" s="11"/>
      <c r="R137" s="5"/>
      <c r="S137" s="12"/>
      <c r="T137" s="9">
        <f t="shared" si="27"/>
        <v>0</v>
      </c>
      <c r="U137" s="11"/>
      <c r="V137" s="5"/>
      <c r="W137" s="12"/>
      <c r="X137" s="9">
        <f t="shared" si="28"/>
        <v>0</v>
      </c>
      <c r="Y137" s="9" t="e">
        <f>(#REF!+#REF!+#REF!)</f>
        <v>#REF!</v>
      </c>
      <c r="Z137" s="9">
        <f t="shared" si="29"/>
        <v>0</v>
      </c>
    </row>
    <row r="138" spans="1:26" x14ac:dyDescent="0.3">
      <c r="A138" s="5"/>
      <c r="B138" s="5"/>
      <c r="C138" s="5" t="e">
        <f>VLOOKUP(Table268910[[#This Row],[Redni broj natjecatelja]],'Popis sudionika'!$A$4:$C$300,2,TRUE)</f>
        <v>#N/A</v>
      </c>
      <c r="D138" s="5" t="e">
        <f>VLOOKUP(Table268910[[#This Row],[Redni broj natjecatelja]],'Popis sudionika'!$A$4:$C$300,3,TRUE)</f>
        <v>#N/A</v>
      </c>
      <c r="E138" s="11"/>
      <c r="F138" s="5"/>
      <c r="G138" s="12"/>
      <c r="H138" s="9">
        <f t="shared" si="24"/>
        <v>0</v>
      </c>
      <c r="I138" s="11"/>
      <c r="J138" s="5"/>
      <c r="K138" s="12"/>
      <c r="L138" s="9">
        <f t="shared" si="25"/>
        <v>0</v>
      </c>
      <c r="M138" s="11"/>
      <c r="N138" s="5"/>
      <c r="O138" s="12"/>
      <c r="P138" s="9">
        <f t="shared" si="26"/>
        <v>0</v>
      </c>
      <c r="Q138" s="11"/>
      <c r="R138" s="5"/>
      <c r="S138" s="12"/>
      <c r="T138" s="9">
        <f t="shared" si="27"/>
        <v>0</v>
      </c>
      <c r="U138" s="11"/>
      <c r="V138" s="5"/>
      <c r="W138" s="12"/>
      <c r="X138" s="9">
        <f t="shared" si="28"/>
        <v>0</v>
      </c>
      <c r="Y138" s="9" t="e">
        <f>(#REF!+#REF!+#REF!)</f>
        <v>#REF!</v>
      </c>
      <c r="Z138" s="9">
        <f t="shared" si="29"/>
        <v>0</v>
      </c>
    </row>
    <row r="139" spans="1:26" x14ac:dyDescent="0.3">
      <c r="A139" s="5"/>
      <c r="B139" s="5"/>
      <c r="C139" s="5" t="e">
        <f>VLOOKUP(Table268910[[#This Row],[Redni broj natjecatelja]],'Popis sudionika'!$A$4:$C$300,2,TRUE)</f>
        <v>#N/A</v>
      </c>
      <c r="D139" s="5" t="e">
        <f>VLOOKUP(Table268910[[#This Row],[Redni broj natjecatelja]],'Popis sudionika'!$A$4:$C$300,3,TRUE)</f>
        <v>#N/A</v>
      </c>
      <c r="E139" s="11"/>
      <c r="F139" s="5"/>
      <c r="G139" s="12"/>
      <c r="H139" s="9">
        <f t="shared" si="24"/>
        <v>0</v>
      </c>
      <c r="I139" s="11"/>
      <c r="J139" s="5"/>
      <c r="K139" s="12"/>
      <c r="L139" s="9">
        <f t="shared" si="25"/>
        <v>0</v>
      </c>
      <c r="M139" s="11"/>
      <c r="N139" s="5"/>
      <c r="O139" s="12"/>
      <c r="P139" s="9">
        <f t="shared" si="26"/>
        <v>0</v>
      </c>
      <c r="Q139" s="11"/>
      <c r="R139" s="5"/>
      <c r="S139" s="12"/>
      <c r="T139" s="9">
        <f t="shared" si="27"/>
        <v>0</v>
      </c>
      <c r="U139" s="11"/>
      <c r="V139" s="5"/>
      <c r="W139" s="12"/>
      <c r="X139" s="9">
        <f t="shared" si="28"/>
        <v>0</v>
      </c>
      <c r="Y139" s="9" t="e">
        <f>(#REF!+#REF!+#REF!)</f>
        <v>#REF!</v>
      </c>
      <c r="Z139" s="9">
        <f t="shared" si="29"/>
        <v>0</v>
      </c>
    </row>
    <row r="140" spans="1:26" x14ac:dyDescent="0.3">
      <c r="A140" s="5"/>
      <c r="B140" s="5"/>
      <c r="C140" s="5" t="e">
        <f>VLOOKUP(Table268910[[#This Row],[Redni broj natjecatelja]],'Popis sudionika'!$A$4:$C$300,2,TRUE)</f>
        <v>#N/A</v>
      </c>
      <c r="D140" s="5" t="e">
        <f>VLOOKUP(Table268910[[#This Row],[Redni broj natjecatelja]],'Popis sudionika'!$A$4:$C$300,3,TRUE)</f>
        <v>#N/A</v>
      </c>
      <c r="E140" s="11"/>
      <c r="F140" s="5"/>
      <c r="G140" s="12"/>
      <c r="H140" s="9">
        <f t="shared" si="24"/>
        <v>0</v>
      </c>
      <c r="I140" s="11"/>
      <c r="J140" s="5"/>
      <c r="K140" s="12"/>
      <c r="L140" s="9">
        <f t="shared" si="25"/>
        <v>0</v>
      </c>
      <c r="M140" s="11"/>
      <c r="N140" s="5"/>
      <c r="O140" s="12"/>
      <c r="P140" s="9">
        <f t="shared" si="26"/>
        <v>0</v>
      </c>
      <c r="Q140" s="11"/>
      <c r="R140" s="5"/>
      <c r="S140" s="12"/>
      <c r="T140" s="9">
        <f t="shared" si="27"/>
        <v>0</v>
      </c>
      <c r="U140" s="11"/>
      <c r="V140" s="5"/>
      <c r="W140" s="12"/>
      <c r="X140" s="9">
        <f t="shared" si="28"/>
        <v>0</v>
      </c>
      <c r="Y140" s="9" t="e">
        <f>(#REF!+#REF!+#REF!)</f>
        <v>#REF!</v>
      </c>
      <c r="Z140" s="9">
        <f t="shared" si="29"/>
        <v>0</v>
      </c>
    </row>
    <row r="141" spans="1:26" x14ac:dyDescent="0.3">
      <c r="A141" s="5"/>
      <c r="B141" s="5"/>
      <c r="C141" s="5" t="e">
        <f>VLOOKUP(Table268910[[#This Row],[Redni broj natjecatelja]],'Popis sudionika'!$A$4:$C$300,2,TRUE)</f>
        <v>#N/A</v>
      </c>
      <c r="D141" s="5" t="e">
        <f>VLOOKUP(Table268910[[#This Row],[Redni broj natjecatelja]],'Popis sudionika'!$A$4:$C$300,3,TRUE)</f>
        <v>#N/A</v>
      </c>
      <c r="E141" s="11"/>
      <c r="F141" s="5"/>
      <c r="G141" s="12"/>
      <c r="H141" s="9">
        <f t="shared" si="24"/>
        <v>0</v>
      </c>
      <c r="I141" s="11"/>
      <c r="J141" s="5"/>
      <c r="K141" s="12"/>
      <c r="L141" s="9">
        <f t="shared" si="25"/>
        <v>0</v>
      </c>
      <c r="M141" s="11"/>
      <c r="N141" s="5"/>
      <c r="O141" s="12"/>
      <c r="P141" s="9">
        <f t="shared" si="26"/>
        <v>0</v>
      </c>
      <c r="Q141" s="11"/>
      <c r="R141" s="5"/>
      <c r="S141" s="12"/>
      <c r="T141" s="9">
        <f t="shared" si="27"/>
        <v>0</v>
      </c>
      <c r="U141" s="11"/>
      <c r="V141" s="5"/>
      <c r="W141" s="12"/>
      <c r="X141" s="9">
        <f t="shared" si="28"/>
        <v>0</v>
      </c>
      <c r="Y141" s="9" t="e">
        <f>(#REF!+#REF!+#REF!)</f>
        <v>#REF!</v>
      </c>
      <c r="Z141" s="9">
        <f t="shared" si="29"/>
        <v>0</v>
      </c>
    </row>
    <row r="142" spans="1:26" x14ac:dyDescent="0.3">
      <c r="A142" s="5"/>
      <c r="B142" s="5"/>
      <c r="C142" s="5" t="e">
        <f>VLOOKUP(Table268910[[#This Row],[Redni broj natjecatelja]],'Popis sudionika'!$A$4:$C$300,2,TRUE)</f>
        <v>#N/A</v>
      </c>
      <c r="D142" s="5" t="e">
        <f>VLOOKUP(Table268910[[#This Row],[Redni broj natjecatelja]],'Popis sudionika'!$A$4:$C$300,3,TRUE)</f>
        <v>#N/A</v>
      </c>
      <c r="E142" s="11"/>
      <c r="F142" s="5"/>
      <c r="G142" s="12"/>
      <c r="H142" s="9">
        <f t="shared" si="24"/>
        <v>0</v>
      </c>
      <c r="I142" s="11"/>
      <c r="J142" s="5"/>
      <c r="K142" s="12"/>
      <c r="L142" s="9">
        <f t="shared" si="25"/>
        <v>0</v>
      </c>
      <c r="M142" s="11"/>
      <c r="N142" s="5"/>
      <c r="O142" s="12"/>
      <c r="P142" s="9">
        <f t="shared" si="26"/>
        <v>0</v>
      </c>
      <c r="Q142" s="11"/>
      <c r="R142" s="5"/>
      <c r="S142" s="12"/>
      <c r="T142" s="9">
        <f t="shared" si="27"/>
        <v>0</v>
      </c>
      <c r="U142" s="11"/>
      <c r="V142" s="5"/>
      <c r="W142" s="12"/>
      <c r="X142" s="9">
        <f t="shared" si="28"/>
        <v>0</v>
      </c>
      <c r="Y142" s="9" t="e">
        <f>(#REF!+#REF!+#REF!)</f>
        <v>#REF!</v>
      </c>
      <c r="Z142" s="9">
        <f t="shared" si="29"/>
        <v>0</v>
      </c>
    </row>
    <row r="143" spans="1:26" x14ac:dyDescent="0.3">
      <c r="A143" s="5"/>
      <c r="B143" s="5"/>
      <c r="C143" s="5" t="e">
        <f>VLOOKUP(Table268910[[#This Row],[Redni broj natjecatelja]],'Popis sudionika'!$A$4:$C$300,2,TRUE)</f>
        <v>#N/A</v>
      </c>
      <c r="D143" s="5" t="e">
        <f>VLOOKUP(Table268910[[#This Row],[Redni broj natjecatelja]],'Popis sudionika'!$A$4:$C$300,3,TRUE)</f>
        <v>#N/A</v>
      </c>
      <c r="E143" s="11"/>
      <c r="F143" s="5"/>
      <c r="G143" s="12"/>
      <c r="H143" s="9">
        <f t="shared" si="24"/>
        <v>0</v>
      </c>
      <c r="I143" s="11"/>
      <c r="J143" s="5"/>
      <c r="K143" s="12"/>
      <c r="L143" s="9">
        <f t="shared" si="25"/>
        <v>0</v>
      </c>
      <c r="M143" s="11"/>
      <c r="N143" s="5"/>
      <c r="O143" s="12"/>
      <c r="P143" s="9">
        <f t="shared" si="26"/>
        <v>0</v>
      </c>
      <c r="Q143" s="11"/>
      <c r="R143" s="5"/>
      <c r="S143" s="12"/>
      <c r="T143" s="9">
        <f t="shared" si="27"/>
        <v>0</v>
      </c>
      <c r="U143" s="11"/>
      <c r="V143" s="5"/>
      <c r="W143" s="12"/>
      <c r="X143" s="9">
        <f t="shared" si="28"/>
        <v>0</v>
      </c>
      <c r="Y143" s="9" t="e">
        <f>(#REF!+#REF!+#REF!)</f>
        <v>#REF!</v>
      </c>
      <c r="Z143" s="9">
        <f t="shared" si="29"/>
        <v>0</v>
      </c>
    </row>
    <row r="144" spans="1:26" x14ac:dyDescent="0.3">
      <c r="A144" s="5"/>
      <c r="B144" s="5"/>
      <c r="C144" s="5" t="e">
        <f>VLOOKUP(Table268910[[#This Row],[Redni broj natjecatelja]],'Popis sudionika'!$A$4:$C$300,2,TRUE)</f>
        <v>#N/A</v>
      </c>
      <c r="D144" s="5" t="e">
        <f>VLOOKUP(Table268910[[#This Row],[Redni broj natjecatelja]],'Popis sudionika'!$A$4:$C$300,3,TRUE)</f>
        <v>#N/A</v>
      </c>
      <c r="E144" s="11"/>
      <c r="F144" s="5"/>
      <c r="G144" s="12"/>
      <c r="H144" s="9">
        <f t="shared" si="24"/>
        <v>0</v>
      </c>
      <c r="I144" s="11"/>
      <c r="J144" s="5"/>
      <c r="K144" s="12"/>
      <c r="L144" s="9">
        <f t="shared" si="25"/>
        <v>0</v>
      </c>
      <c r="M144" s="11"/>
      <c r="N144" s="5"/>
      <c r="O144" s="12"/>
      <c r="P144" s="9">
        <f t="shared" si="26"/>
        <v>0</v>
      </c>
      <c r="Q144" s="11"/>
      <c r="R144" s="5"/>
      <c r="S144" s="12"/>
      <c r="T144" s="9">
        <f t="shared" si="27"/>
        <v>0</v>
      </c>
      <c r="U144" s="11"/>
      <c r="V144" s="5"/>
      <c r="W144" s="12"/>
      <c r="X144" s="9">
        <f t="shared" si="28"/>
        <v>0</v>
      </c>
      <c r="Y144" s="9" t="e">
        <f>(#REF!+#REF!+#REF!)</f>
        <v>#REF!</v>
      </c>
      <c r="Z144" s="9">
        <f t="shared" si="29"/>
        <v>0</v>
      </c>
    </row>
    <row r="145" spans="1:26" x14ac:dyDescent="0.3">
      <c r="A145" s="5"/>
      <c r="B145" s="5"/>
      <c r="C145" s="5" t="e">
        <f>VLOOKUP(Table268910[[#This Row],[Redni broj natjecatelja]],'Popis sudionika'!$A$4:$C$300,2,TRUE)</f>
        <v>#N/A</v>
      </c>
      <c r="D145" s="5" t="e">
        <f>VLOOKUP(Table268910[[#This Row],[Redni broj natjecatelja]],'Popis sudionika'!$A$4:$C$300,3,TRUE)</f>
        <v>#N/A</v>
      </c>
      <c r="E145" s="11"/>
      <c r="F145" s="5"/>
      <c r="G145" s="12"/>
      <c r="H145" s="9">
        <f t="shared" si="24"/>
        <v>0</v>
      </c>
      <c r="I145" s="11"/>
      <c r="J145" s="5"/>
      <c r="K145" s="12"/>
      <c r="L145" s="9">
        <f t="shared" si="25"/>
        <v>0</v>
      </c>
      <c r="M145" s="11"/>
      <c r="N145" s="5"/>
      <c r="O145" s="12"/>
      <c r="P145" s="9">
        <f t="shared" si="26"/>
        <v>0</v>
      </c>
      <c r="Q145" s="11"/>
      <c r="R145" s="5"/>
      <c r="S145" s="12"/>
      <c r="T145" s="9">
        <f t="shared" si="27"/>
        <v>0</v>
      </c>
      <c r="U145" s="11"/>
      <c r="V145" s="5"/>
      <c r="W145" s="12"/>
      <c r="X145" s="9">
        <f t="shared" si="28"/>
        <v>0</v>
      </c>
      <c r="Y145" s="9" t="e">
        <f>(#REF!+#REF!+#REF!)</f>
        <v>#REF!</v>
      </c>
      <c r="Z145" s="9">
        <f t="shared" si="29"/>
        <v>0</v>
      </c>
    </row>
    <row r="146" spans="1:26" x14ac:dyDescent="0.3">
      <c r="A146" s="5"/>
      <c r="B146" s="5"/>
      <c r="C146" s="5" t="e">
        <f>VLOOKUP(Table268910[[#This Row],[Redni broj natjecatelja]],'Popis sudionika'!$A$4:$C$300,2,TRUE)</f>
        <v>#N/A</v>
      </c>
      <c r="D146" s="5" t="e">
        <f>VLOOKUP(Table268910[[#This Row],[Redni broj natjecatelja]],'Popis sudionika'!$A$4:$C$300,3,TRUE)</f>
        <v>#N/A</v>
      </c>
      <c r="E146" s="11"/>
      <c r="F146" s="5"/>
      <c r="G146" s="12"/>
      <c r="H146" s="9">
        <f t="shared" si="24"/>
        <v>0</v>
      </c>
      <c r="I146" s="11"/>
      <c r="J146" s="5"/>
      <c r="K146" s="12"/>
      <c r="L146" s="9">
        <f t="shared" si="25"/>
        <v>0</v>
      </c>
      <c r="M146" s="11"/>
      <c r="N146" s="5"/>
      <c r="O146" s="12"/>
      <c r="P146" s="9">
        <f t="shared" si="26"/>
        <v>0</v>
      </c>
      <c r="Q146" s="11"/>
      <c r="R146" s="5"/>
      <c r="S146" s="12"/>
      <c r="T146" s="9">
        <f t="shared" si="27"/>
        <v>0</v>
      </c>
      <c r="U146" s="11"/>
      <c r="V146" s="5"/>
      <c r="W146" s="12"/>
      <c r="X146" s="9">
        <f t="shared" si="28"/>
        <v>0</v>
      </c>
      <c r="Y146" s="9" t="e">
        <f>(#REF!+#REF!+#REF!)</f>
        <v>#REF!</v>
      </c>
      <c r="Z146" s="9">
        <f t="shared" si="29"/>
        <v>0</v>
      </c>
    </row>
    <row r="147" spans="1:26" x14ac:dyDescent="0.3">
      <c r="A147" s="5"/>
      <c r="B147" s="5"/>
      <c r="C147" s="5" t="e">
        <f>VLOOKUP(Table268910[[#This Row],[Redni broj natjecatelja]],'Popis sudionika'!$A$4:$C$300,2,TRUE)</f>
        <v>#N/A</v>
      </c>
      <c r="D147" s="5" t="e">
        <f>VLOOKUP(Table268910[[#This Row],[Redni broj natjecatelja]],'Popis sudionika'!$A$4:$C$300,3,TRUE)</f>
        <v>#N/A</v>
      </c>
      <c r="E147" s="11"/>
      <c r="F147" s="5"/>
      <c r="G147" s="12"/>
      <c r="H147" s="9">
        <f t="shared" si="24"/>
        <v>0</v>
      </c>
      <c r="I147" s="11"/>
      <c r="J147" s="5"/>
      <c r="K147" s="12"/>
      <c r="L147" s="9">
        <f t="shared" si="25"/>
        <v>0</v>
      </c>
      <c r="M147" s="11"/>
      <c r="N147" s="5"/>
      <c r="O147" s="12"/>
      <c r="P147" s="9">
        <f t="shared" si="26"/>
        <v>0</v>
      </c>
      <c r="Q147" s="11"/>
      <c r="R147" s="5"/>
      <c r="S147" s="12"/>
      <c r="T147" s="9">
        <f t="shared" si="27"/>
        <v>0</v>
      </c>
      <c r="U147" s="11"/>
      <c r="V147" s="5"/>
      <c r="W147" s="12"/>
      <c r="X147" s="9">
        <f t="shared" si="28"/>
        <v>0</v>
      </c>
      <c r="Y147" s="9" t="e">
        <f>(#REF!+#REF!+#REF!)</f>
        <v>#REF!</v>
      </c>
      <c r="Z147" s="9">
        <f t="shared" si="29"/>
        <v>0</v>
      </c>
    </row>
    <row r="148" spans="1:26" x14ac:dyDescent="0.3">
      <c r="A148" s="5"/>
      <c r="B148" s="5"/>
      <c r="C148" s="5" t="e">
        <f>VLOOKUP(Table268910[[#This Row],[Redni broj natjecatelja]],'Popis sudionika'!$A$4:$C$300,2,TRUE)</f>
        <v>#N/A</v>
      </c>
      <c r="D148" s="5" t="e">
        <f>VLOOKUP(Table268910[[#This Row],[Redni broj natjecatelja]],'Popis sudionika'!$A$4:$C$300,3,TRUE)</f>
        <v>#N/A</v>
      </c>
      <c r="E148" s="11"/>
      <c r="F148" s="5"/>
      <c r="G148" s="12"/>
      <c r="H148" s="9">
        <f t="shared" si="24"/>
        <v>0</v>
      </c>
      <c r="I148" s="11"/>
      <c r="J148" s="5"/>
      <c r="K148" s="12"/>
      <c r="L148" s="9">
        <f t="shared" si="25"/>
        <v>0</v>
      </c>
      <c r="M148" s="11"/>
      <c r="N148" s="5"/>
      <c r="O148" s="12"/>
      <c r="P148" s="9">
        <f t="shared" si="26"/>
        <v>0</v>
      </c>
      <c r="Q148" s="11"/>
      <c r="R148" s="5"/>
      <c r="S148" s="12"/>
      <c r="T148" s="9">
        <f t="shared" si="27"/>
        <v>0</v>
      </c>
      <c r="U148" s="11"/>
      <c r="V148" s="5"/>
      <c r="W148" s="12"/>
      <c r="X148" s="9">
        <f t="shared" si="28"/>
        <v>0</v>
      </c>
      <c r="Y148" s="9" t="e">
        <f>(#REF!+#REF!+#REF!)</f>
        <v>#REF!</v>
      </c>
      <c r="Z148" s="9">
        <f t="shared" si="29"/>
        <v>0</v>
      </c>
    </row>
    <row r="149" spans="1:26" x14ac:dyDescent="0.3">
      <c r="A149" s="5"/>
      <c r="B149" s="5"/>
      <c r="C149" s="5" t="e">
        <f>VLOOKUP(Table268910[[#This Row],[Redni broj natjecatelja]],'Popis sudionika'!$A$4:$C$300,2,TRUE)</f>
        <v>#N/A</v>
      </c>
      <c r="D149" s="5" t="e">
        <f>VLOOKUP(Table268910[[#This Row],[Redni broj natjecatelja]],'Popis sudionika'!$A$4:$C$300,3,TRUE)</f>
        <v>#N/A</v>
      </c>
      <c r="E149" s="11"/>
      <c r="F149" s="5"/>
      <c r="G149" s="12"/>
      <c r="H149" s="9">
        <f t="shared" si="24"/>
        <v>0</v>
      </c>
      <c r="I149" s="11"/>
      <c r="J149" s="5"/>
      <c r="K149" s="12"/>
      <c r="L149" s="9">
        <f t="shared" si="25"/>
        <v>0</v>
      </c>
      <c r="M149" s="11"/>
      <c r="N149" s="5"/>
      <c r="O149" s="12"/>
      <c r="P149" s="9">
        <f t="shared" si="26"/>
        <v>0</v>
      </c>
      <c r="Q149" s="11"/>
      <c r="R149" s="5"/>
      <c r="S149" s="12"/>
      <c r="T149" s="9">
        <f t="shared" si="27"/>
        <v>0</v>
      </c>
      <c r="U149" s="11"/>
      <c r="V149" s="5"/>
      <c r="W149" s="12"/>
      <c r="X149" s="9">
        <f t="shared" si="28"/>
        <v>0</v>
      </c>
      <c r="Y149" s="9" t="e">
        <f>(#REF!+#REF!+#REF!)</f>
        <v>#REF!</v>
      </c>
      <c r="Z149" s="9">
        <f t="shared" si="29"/>
        <v>0</v>
      </c>
    </row>
    <row r="150" spans="1:26" x14ac:dyDescent="0.3">
      <c r="A150" s="5"/>
      <c r="B150" s="5"/>
      <c r="C150" s="5" t="e">
        <f>VLOOKUP(Table268910[[#This Row],[Redni broj natjecatelja]],'Popis sudionika'!$A$4:$C$300,2,TRUE)</f>
        <v>#N/A</v>
      </c>
      <c r="D150" s="5" t="e">
        <f>VLOOKUP(Table268910[[#This Row],[Redni broj natjecatelja]],'Popis sudionika'!$A$4:$C$300,3,TRUE)</f>
        <v>#N/A</v>
      </c>
      <c r="E150" s="11"/>
      <c r="F150" s="5"/>
      <c r="G150" s="12"/>
      <c r="H150" s="9">
        <f t="shared" si="24"/>
        <v>0</v>
      </c>
      <c r="I150" s="11"/>
      <c r="J150" s="5"/>
      <c r="K150" s="12"/>
      <c r="L150" s="9">
        <f t="shared" si="25"/>
        <v>0</v>
      </c>
      <c r="M150" s="11"/>
      <c r="N150" s="5"/>
      <c r="O150" s="12"/>
      <c r="P150" s="9">
        <f t="shared" si="26"/>
        <v>0</v>
      </c>
      <c r="Q150" s="11"/>
      <c r="R150" s="5"/>
      <c r="S150" s="12"/>
      <c r="T150" s="9">
        <f t="shared" si="27"/>
        <v>0</v>
      </c>
      <c r="U150" s="11"/>
      <c r="V150" s="5"/>
      <c r="W150" s="12"/>
      <c r="X150" s="9">
        <f t="shared" si="28"/>
        <v>0</v>
      </c>
      <c r="Y150" s="9" t="e">
        <f>(#REF!+#REF!+#REF!)</f>
        <v>#REF!</v>
      </c>
      <c r="Z150" s="9">
        <f t="shared" si="29"/>
        <v>0</v>
      </c>
    </row>
    <row r="151" spans="1:26" x14ac:dyDescent="0.3">
      <c r="A151" s="5"/>
      <c r="B151" s="5"/>
      <c r="C151" s="5" t="e">
        <f>VLOOKUP(Table268910[[#This Row],[Redni broj natjecatelja]],'Popis sudionika'!$A$4:$C$300,2,TRUE)</f>
        <v>#N/A</v>
      </c>
      <c r="D151" s="5" t="e">
        <f>VLOOKUP(Table268910[[#This Row],[Redni broj natjecatelja]],'Popis sudionika'!$A$4:$C$300,3,TRUE)</f>
        <v>#N/A</v>
      </c>
      <c r="E151" s="11"/>
      <c r="F151" s="5"/>
      <c r="G151" s="12"/>
      <c r="H151" s="9">
        <f t="shared" si="24"/>
        <v>0</v>
      </c>
      <c r="I151" s="11"/>
      <c r="J151" s="5"/>
      <c r="K151" s="12"/>
      <c r="L151" s="9">
        <f t="shared" si="25"/>
        <v>0</v>
      </c>
      <c r="M151" s="11"/>
      <c r="N151" s="5"/>
      <c r="O151" s="12"/>
      <c r="P151" s="9">
        <f t="shared" si="26"/>
        <v>0</v>
      </c>
      <c r="Q151" s="11"/>
      <c r="R151" s="5"/>
      <c r="S151" s="12"/>
      <c r="T151" s="9">
        <f t="shared" si="27"/>
        <v>0</v>
      </c>
      <c r="U151" s="11"/>
      <c r="V151" s="5"/>
      <c r="W151" s="12"/>
      <c r="X151" s="9">
        <f t="shared" si="28"/>
        <v>0</v>
      </c>
      <c r="Y151" s="9" t="e">
        <f>(#REF!+#REF!+#REF!)</f>
        <v>#REF!</v>
      </c>
      <c r="Z151" s="9">
        <f t="shared" si="29"/>
        <v>0</v>
      </c>
    </row>
    <row r="152" spans="1:26" x14ac:dyDescent="0.3">
      <c r="A152" s="5"/>
      <c r="B152" s="5"/>
      <c r="C152" s="5" t="e">
        <f>VLOOKUP(Table268910[[#This Row],[Redni broj natjecatelja]],'Popis sudionika'!$A$4:$C$300,2,TRUE)</f>
        <v>#N/A</v>
      </c>
      <c r="D152" s="5" t="e">
        <f>VLOOKUP(Table268910[[#This Row],[Redni broj natjecatelja]],'Popis sudionika'!$A$4:$C$300,3,TRUE)</f>
        <v>#N/A</v>
      </c>
      <c r="E152" s="11"/>
      <c r="F152" s="5"/>
      <c r="G152" s="12"/>
      <c r="H152" s="9">
        <f t="shared" si="24"/>
        <v>0</v>
      </c>
      <c r="I152" s="11"/>
      <c r="J152" s="5"/>
      <c r="K152" s="12"/>
      <c r="L152" s="9">
        <f t="shared" si="25"/>
        <v>0</v>
      </c>
      <c r="M152" s="11"/>
      <c r="N152" s="5"/>
      <c r="O152" s="12"/>
      <c r="P152" s="9">
        <f t="shared" si="26"/>
        <v>0</v>
      </c>
      <c r="Q152" s="11"/>
      <c r="R152" s="5"/>
      <c r="S152" s="12"/>
      <c r="T152" s="9">
        <f t="shared" si="27"/>
        <v>0</v>
      </c>
      <c r="U152" s="11"/>
      <c r="V152" s="5"/>
      <c r="W152" s="12"/>
      <c r="X152" s="9">
        <f t="shared" si="28"/>
        <v>0</v>
      </c>
      <c r="Y152" s="9" t="e">
        <f>(#REF!+#REF!+#REF!)</f>
        <v>#REF!</v>
      </c>
      <c r="Z152" s="9">
        <f t="shared" si="29"/>
        <v>0</v>
      </c>
    </row>
    <row r="153" spans="1:26" x14ac:dyDescent="0.3">
      <c r="A153" s="5"/>
      <c r="B153" s="5"/>
      <c r="C153" s="5" t="e">
        <f>VLOOKUP(Table268910[[#This Row],[Redni broj natjecatelja]],'Popis sudionika'!$A$4:$C$300,2,TRUE)</f>
        <v>#N/A</v>
      </c>
      <c r="D153" s="5" t="e">
        <f>VLOOKUP(Table268910[[#This Row],[Redni broj natjecatelja]],'Popis sudionika'!$A$4:$C$300,3,TRUE)</f>
        <v>#N/A</v>
      </c>
      <c r="E153" s="11"/>
      <c r="F153" s="5"/>
      <c r="G153" s="12"/>
      <c r="H153" s="9">
        <f t="shared" si="24"/>
        <v>0</v>
      </c>
      <c r="I153" s="11"/>
      <c r="J153" s="5"/>
      <c r="K153" s="12"/>
      <c r="L153" s="9">
        <f t="shared" si="25"/>
        <v>0</v>
      </c>
      <c r="M153" s="11"/>
      <c r="N153" s="5"/>
      <c r="O153" s="12"/>
      <c r="P153" s="9">
        <f t="shared" si="26"/>
        <v>0</v>
      </c>
      <c r="Q153" s="11"/>
      <c r="R153" s="5"/>
      <c r="S153" s="12"/>
      <c r="T153" s="9">
        <f t="shared" si="27"/>
        <v>0</v>
      </c>
      <c r="U153" s="11"/>
      <c r="V153" s="5"/>
      <c r="W153" s="12"/>
      <c r="X153" s="9">
        <f t="shared" si="28"/>
        <v>0</v>
      </c>
      <c r="Y153" s="9" t="e">
        <f>(#REF!+#REF!+#REF!)</f>
        <v>#REF!</v>
      </c>
      <c r="Z153" s="9">
        <f t="shared" si="29"/>
        <v>0</v>
      </c>
    </row>
    <row r="154" spans="1:26" x14ac:dyDescent="0.3">
      <c r="A154" s="5"/>
      <c r="B154" s="5"/>
      <c r="C154" s="5" t="e">
        <f>VLOOKUP(Table268910[[#This Row],[Redni broj natjecatelja]],'Popis sudionika'!$A$4:$C$300,2,TRUE)</f>
        <v>#N/A</v>
      </c>
      <c r="D154" s="5" t="e">
        <f>VLOOKUP(Table268910[[#This Row],[Redni broj natjecatelja]],'Popis sudionika'!$A$4:$C$300,3,TRUE)</f>
        <v>#N/A</v>
      </c>
      <c r="E154" s="11"/>
      <c r="F154" s="5"/>
      <c r="G154" s="12"/>
      <c r="H154" s="9">
        <f t="shared" si="24"/>
        <v>0</v>
      </c>
      <c r="I154" s="11"/>
      <c r="J154" s="5"/>
      <c r="K154" s="12"/>
      <c r="L154" s="9">
        <f t="shared" si="25"/>
        <v>0</v>
      </c>
      <c r="M154" s="11"/>
      <c r="N154" s="5"/>
      <c r="O154" s="12"/>
      <c r="P154" s="9">
        <f t="shared" si="26"/>
        <v>0</v>
      </c>
      <c r="Q154" s="11"/>
      <c r="R154" s="5"/>
      <c r="S154" s="12"/>
      <c r="T154" s="9">
        <f t="shared" si="27"/>
        <v>0</v>
      </c>
      <c r="U154" s="11"/>
      <c r="V154" s="5"/>
      <c r="W154" s="12"/>
      <c r="X154" s="9">
        <f t="shared" si="28"/>
        <v>0</v>
      </c>
      <c r="Y154" s="9" t="e">
        <f>(#REF!+#REF!+#REF!)</f>
        <v>#REF!</v>
      </c>
      <c r="Z154" s="9">
        <f t="shared" si="29"/>
        <v>0</v>
      </c>
    </row>
    <row r="155" spans="1:26" x14ac:dyDescent="0.3">
      <c r="A155" s="5"/>
      <c r="B155" s="5"/>
      <c r="C155" s="5" t="e">
        <f>VLOOKUP(Table268910[[#This Row],[Redni broj natjecatelja]],'Popis sudionika'!$A$4:$C$300,2,TRUE)</f>
        <v>#N/A</v>
      </c>
      <c r="D155" s="5" t="e">
        <f>VLOOKUP(Table268910[[#This Row],[Redni broj natjecatelja]],'Popis sudionika'!$A$4:$C$300,3,TRUE)</f>
        <v>#N/A</v>
      </c>
      <c r="E155" s="11"/>
      <c r="F155" s="5"/>
      <c r="G155" s="12"/>
      <c r="H155" s="9">
        <f t="shared" si="24"/>
        <v>0</v>
      </c>
      <c r="I155" s="11"/>
      <c r="J155" s="5"/>
      <c r="K155" s="12"/>
      <c r="L155" s="9">
        <f t="shared" si="25"/>
        <v>0</v>
      </c>
      <c r="M155" s="11"/>
      <c r="N155" s="5"/>
      <c r="O155" s="12"/>
      <c r="P155" s="9">
        <f t="shared" si="26"/>
        <v>0</v>
      </c>
      <c r="Q155" s="11"/>
      <c r="R155" s="5"/>
      <c r="S155" s="12"/>
      <c r="T155" s="9">
        <f t="shared" si="27"/>
        <v>0</v>
      </c>
      <c r="U155" s="11"/>
      <c r="V155" s="5"/>
      <c r="W155" s="12"/>
      <c r="X155" s="9">
        <f t="shared" si="28"/>
        <v>0</v>
      </c>
      <c r="Y155" s="9" t="e">
        <f>(#REF!+#REF!+#REF!)</f>
        <v>#REF!</v>
      </c>
      <c r="Z155" s="9">
        <f t="shared" si="29"/>
        <v>0</v>
      </c>
    </row>
    <row r="156" spans="1:26" x14ac:dyDescent="0.3">
      <c r="A156" s="5"/>
      <c r="B156" s="5"/>
      <c r="C156" s="5" t="e">
        <f>VLOOKUP(Table268910[[#This Row],[Redni broj natjecatelja]],'Popis sudionika'!$A$4:$C$300,2,TRUE)</f>
        <v>#N/A</v>
      </c>
      <c r="D156" s="5" t="e">
        <f>VLOOKUP(Table268910[[#This Row],[Redni broj natjecatelja]],'Popis sudionika'!$A$4:$C$300,3,TRUE)</f>
        <v>#N/A</v>
      </c>
      <c r="E156" s="11"/>
      <c r="F156" s="5"/>
      <c r="G156" s="12"/>
      <c r="H156" s="9">
        <f t="shared" si="24"/>
        <v>0</v>
      </c>
      <c r="I156" s="11"/>
      <c r="J156" s="5"/>
      <c r="K156" s="12"/>
      <c r="L156" s="9">
        <f t="shared" si="25"/>
        <v>0</v>
      </c>
      <c r="M156" s="11"/>
      <c r="N156" s="5"/>
      <c r="O156" s="12"/>
      <c r="P156" s="9">
        <f t="shared" si="26"/>
        <v>0</v>
      </c>
      <c r="Q156" s="11"/>
      <c r="R156" s="5"/>
      <c r="S156" s="12"/>
      <c r="T156" s="9">
        <f t="shared" si="27"/>
        <v>0</v>
      </c>
      <c r="U156" s="11"/>
      <c r="V156" s="5"/>
      <c r="W156" s="12"/>
      <c r="X156" s="9">
        <f t="shared" si="28"/>
        <v>0</v>
      </c>
      <c r="Y156" s="9" t="e">
        <f>(#REF!+#REF!+#REF!)</f>
        <v>#REF!</v>
      </c>
      <c r="Z156" s="9">
        <f t="shared" si="29"/>
        <v>0</v>
      </c>
    </row>
    <row r="157" spans="1:26" x14ac:dyDescent="0.3">
      <c r="A157" s="5"/>
      <c r="B157" s="5"/>
      <c r="C157" s="5" t="e">
        <f>VLOOKUP(Table268910[[#This Row],[Redni broj natjecatelja]],'Popis sudionika'!$A$4:$C$300,2,TRUE)</f>
        <v>#N/A</v>
      </c>
      <c r="D157" s="5" t="e">
        <f>VLOOKUP(Table268910[[#This Row],[Redni broj natjecatelja]],'Popis sudionika'!$A$4:$C$300,3,TRUE)</f>
        <v>#N/A</v>
      </c>
      <c r="E157" s="11"/>
      <c r="F157" s="5"/>
      <c r="G157" s="12"/>
      <c r="H157" s="9">
        <f t="shared" si="24"/>
        <v>0</v>
      </c>
      <c r="I157" s="11"/>
      <c r="J157" s="5"/>
      <c r="K157" s="12"/>
      <c r="L157" s="9">
        <f t="shared" si="25"/>
        <v>0</v>
      </c>
      <c r="M157" s="11"/>
      <c r="N157" s="5"/>
      <c r="O157" s="12"/>
      <c r="P157" s="9">
        <f t="shared" si="26"/>
        <v>0</v>
      </c>
      <c r="Q157" s="11"/>
      <c r="R157" s="5"/>
      <c r="S157" s="12"/>
      <c r="T157" s="9">
        <f t="shared" si="27"/>
        <v>0</v>
      </c>
      <c r="U157" s="11"/>
      <c r="V157" s="5"/>
      <c r="W157" s="12"/>
      <c r="X157" s="9">
        <f t="shared" si="28"/>
        <v>0</v>
      </c>
      <c r="Y157" s="9" t="e">
        <f>(#REF!+#REF!+#REF!)</f>
        <v>#REF!</v>
      </c>
      <c r="Z157" s="9">
        <f t="shared" si="29"/>
        <v>0</v>
      </c>
    </row>
    <row r="158" spans="1:26" x14ac:dyDescent="0.3">
      <c r="A158" s="5"/>
      <c r="B158" s="5"/>
      <c r="C158" s="5" t="e">
        <f>VLOOKUP(Table268910[[#This Row],[Redni broj natjecatelja]],'Popis sudionika'!$A$4:$C$300,2,TRUE)</f>
        <v>#N/A</v>
      </c>
      <c r="D158" s="5" t="e">
        <f>VLOOKUP(Table268910[[#This Row],[Redni broj natjecatelja]],'Popis sudionika'!$A$4:$C$300,3,TRUE)</f>
        <v>#N/A</v>
      </c>
      <c r="E158" s="11"/>
      <c r="F158" s="5"/>
      <c r="G158" s="12"/>
      <c r="H158" s="9">
        <f t="shared" si="24"/>
        <v>0</v>
      </c>
      <c r="I158" s="11"/>
      <c r="J158" s="5"/>
      <c r="K158" s="12"/>
      <c r="L158" s="9">
        <f t="shared" si="25"/>
        <v>0</v>
      </c>
      <c r="M158" s="11"/>
      <c r="N158" s="5"/>
      <c r="O158" s="12"/>
      <c r="P158" s="9">
        <f t="shared" si="26"/>
        <v>0</v>
      </c>
      <c r="Q158" s="11"/>
      <c r="R158" s="5"/>
      <c r="S158" s="12"/>
      <c r="T158" s="9">
        <f t="shared" si="27"/>
        <v>0</v>
      </c>
      <c r="U158" s="11"/>
      <c r="V158" s="5"/>
      <c r="W158" s="12"/>
      <c r="X158" s="9">
        <f t="shared" si="28"/>
        <v>0</v>
      </c>
      <c r="Y158" s="9" t="e">
        <f>(#REF!+#REF!+#REF!)</f>
        <v>#REF!</v>
      </c>
      <c r="Z158" s="9">
        <f t="shared" si="29"/>
        <v>0</v>
      </c>
    </row>
    <row r="159" spans="1:26" x14ac:dyDescent="0.3">
      <c r="A159" s="5"/>
      <c r="B159" s="5"/>
      <c r="C159" s="5" t="e">
        <f>VLOOKUP(Table268910[[#This Row],[Redni broj natjecatelja]],'Popis sudionika'!$A$4:$C$300,2,TRUE)</f>
        <v>#N/A</v>
      </c>
      <c r="D159" s="5" t="e">
        <f>VLOOKUP(Table268910[[#This Row],[Redni broj natjecatelja]],'Popis sudionika'!$A$4:$C$300,3,TRUE)</f>
        <v>#N/A</v>
      </c>
      <c r="E159" s="11"/>
      <c r="F159" s="5"/>
      <c r="G159" s="12"/>
      <c r="H159" s="9">
        <f t="shared" si="24"/>
        <v>0</v>
      </c>
      <c r="I159" s="11"/>
      <c r="J159" s="5"/>
      <c r="K159" s="12"/>
      <c r="L159" s="9">
        <f t="shared" si="25"/>
        <v>0</v>
      </c>
      <c r="M159" s="11"/>
      <c r="N159" s="5"/>
      <c r="O159" s="12"/>
      <c r="P159" s="9">
        <f t="shared" si="26"/>
        <v>0</v>
      </c>
      <c r="Q159" s="11"/>
      <c r="R159" s="5"/>
      <c r="S159" s="12"/>
      <c r="T159" s="9">
        <f t="shared" si="27"/>
        <v>0</v>
      </c>
      <c r="U159" s="11"/>
      <c r="V159" s="5"/>
      <c r="W159" s="12"/>
      <c r="X159" s="9">
        <f t="shared" si="28"/>
        <v>0</v>
      </c>
      <c r="Y159" s="9" t="e">
        <f>(#REF!+#REF!+#REF!)</f>
        <v>#REF!</v>
      </c>
      <c r="Z159" s="9">
        <f t="shared" si="29"/>
        <v>0</v>
      </c>
    </row>
    <row r="160" spans="1:26" x14ac:dyDescent="0.3">
      <c r="A160" s="5"/>
      <c r="B160" s="5"/>
      <c r="C160" s="5" t="e">
        <f>VLOOKUP(Table268910[[#This Row],[Redni broj natjecatelja]],'Popis sudionika'!$A$4:$C$300,2,TRUE)</f>
        <v>#N/A</v>
      </c>
      <c r="D160" s="5" t="e">
        <f>VLOOKUP(Table268910[[#This Row],[Redni broj natjecatelja]],'Popis sudionika'!$A$4:$C$300,3,TRUE)</f>
        <v>#N/A</v>
      </c>
      <c r="E160" s="11"/>
      <c r="F160" s="5"/>
      <c r="G160" s="12"/>
      <c r="H160" s="9">
        <f t="shared" si="24"/>
        <v>0</v>
      </c>
      <c r="I160" s="11"/>
      <c r="J160" s="5"/>
      <c r="K160" s="12"/>
      <c r="L160" s="9">
        <f t="shared" si="25"/>
        <v>0</v>
      </c>
      <c r="M160" s="11"/>
      <c r="N160" s="5"/>
      <c r="O160" s="12"/>
      <c r="P160" s="9">
        <f t="shared" si="26"/>
        <v>0</v>
      </c>
      <c r="Q160" s="11"/>
      <c r="R160" s="5"/>
      <c r="S160" s="12"/>
      <c r="T160" s="9">
        <f t="shared" si="27"/>
        <v>0</v>
      </c>
      <c r="U160" s="11"/>
      <c r="V160" s="5"/>
      <c r="W160" s="12"/>
      <c r="X160" s="9">
        <f t="shared" si="28"/>
        <v>0</v>
      </c>
      <c r="Y160" s="9" t="e">
        <f>(#REF!+#REF!+#REF!)</f>
        <v>#REF!</v>
      </c>
      <c r="Z160" s="9">
        <f t="shared" si="29"/>
        <v>0</v>
      </c>
    </row>
    <row r="161" spans="1:26" x14ac:dyDescent="0.3">
      <c r="A161" s="5"/>
      <c r="B161" s="5"/>
      <c r="C161" s="5" t="e">
        <f>VLOOKUP(Table268910[[#This Row],[Redni broj natjecatelja]],'Popis sudionika'!$A$4:$C$300,2,TRUE)</f>
        <v>#N/A</v>
      </c>
      <c r="D161" s="5" t="e">
        <f>VLOOKUP(Table268910[[#This Row],[Redni broj natjecatelja]],'Popis sudionika'!$A$4:$C$300,3,TRUE)</f>
        <v>#N/A</v>
      </c>
      <c r="E161" s="11"/>
      <c r="F161" s="5"/>
      <c r="G161" s="12"/>
      <c r="H161" s="9">
        <f t="shared" si="24"/>
        <v>0</v>
      </c>
      <c r="I161" s="11"/>
      <c r="J161" s="5"/>
      <c r="K161" s="12"/>
      <c r="L161" s="9">
        <f t="shared" si="25"/>
        <v>0</v>
      </c>
      <c r="M161" s="11"/>
      <c r="N161" s="5"/>
      <c r="O161" s="12"/>
      <c r="P161" s="9">
        <f t="shared" si="26"/>
        <v>0</v>
      </c>
      <c r="Q161" s="11"/>
      <c r="R161" s="5"/>
      <c r="S161" s="12"/>
      <c r="T161" s="9">
        <f t="shared" si="27"/>
        <v>0</v>
      </c>
      <c r="U161" s="11"/>
      <c r="V161" s="5"/>
      <c r="W161" s="12"/>
      <c r="X161" s="9">
        <f t="shared" si="28"/>
        <v>0</v>
      </c>
      <c r="Y161" s="9" t="e">
        <f>(#REF!+#REF!+#REF!)</f>
        <v>#REF!</v>
      </c>
      <c r="Z161" s="9">
        <f t="shared" si="29"/>
        <v>0</v>
      </c>
    </row>
    <row r="162" spans="1:26" x14ac:dyDescent="0.3">
      <c r="A162" s="5"/>
      <c r="B162" s="5"/>
      <c r="C162" s="5" t="e">
        <f>VLOOKUP(Table268910[[#This Row],[Redni broj natjecatelja]],'Popis sudionika'!$A$4:$C$300,2,TRUE)</f>
        <v>#N/A</v>
      </c>
      <c r="D162" s="5" t="e">
        <f>VLOOKUP(Table268910[[#This Row],[Redni broj natjecatelja]],'Popis sudionika'!$A$4:$C$300,3,TRUE)</f>
        <v>#N/A</v>
      </c>
      <c r="E162" s="11"/>
      <c r="F162" s="5"/>
      <c r="G162" s="12"/>
      <c r="H162" s="9">
        <f t="shared" si="24"/>
        <v>0</v>
      </c>
      <c r="I162" s="11"/>
      <c r="J162" s="5"/>
      <c r="K162" s="12"/>
      <c r="L162" s="9">
        <f t="shared" si="25"/>
        <v>0</v>
      </c>
      <c r="M162" s="11"/>
      <c r="N162" s="5"/>
      <c r="O162" s="12"/>
      <c r="P162" s="9">
        <f t="shared" si="26"/>
        <v>0</v>
      </c>
      <c r="Q162" s="11"/>
      <c r="R162" s="5"/>
      <c r="S162" s="12"/>
      <c r="T162" s="9">
        <f t="shared" si="27"/>
        <v>0</v>
      </c>
      <c r="U162" s="11"/>
      <c r="V162" s="5"/>
      <c r="W162" s="12"/>
      <c r="X162" s="9">
        <f t="shared" si="28"/>
        <v>0</v>
      </c>
      <c r="Y162" s="9" t="e">
        <f>(#REF!+#REF!+#REF!)</f>
        <v>#REF!</v>
      </c>
      <c r="Z162" s="9">
        <f t="shared" si="29"/>
        <v>0</v>
      </c>
    </row>
    <row r="163" spans="1:26" x14ac:dyDescent="0.3">
      <c r="A163" s="5"/>
      <c r="B163" s="5"/>
      <c r="C163" s="5" t="e">
        <f>VLOOKUP(Table268910[[#This Row],[Redni broj natjecatelja]],'Popis sudionika'!$A$4:$C$300,2,TRUE)</f>
        <v>#N/A</v>
      </c>
      <c r="D163" s="5" t="e">
        <f>VLOOKUP(Table268910[[#This Row],[Redni broj natjecatelja]],'Popis sudionika'!$A$4:$C$300,3,TRUE)</f>
        <v>#N/A</v>
      </c>
      <c r="E163" s="11"/>
      <c r="F163" s="5"/>
      <c r="G163" s="12"/>
      <c r="H163" s="9">
        <f t="shared" si="24"/>
        <v>0</v>
      </c>
      <c r="I163" s="11"/>
      <c r="J163" s="5"/>
      <c r="K163" s="12"/>
      <c r="L163" s="9">
        <f t="shared" si="25"/>
        <v>0</v>
      </c>
      <c r="M163" s="11"/>
      <c r="N163" s="5"/>
      <c r="O163" s="12"/>
      <c r="P163" s="9">
        <f t="shared" si="26"/>
        <v>0</v>
      </c>
      <c r="Q163" s="11"/>
      <c r="R163" s="5"/>
      <c r="S163" s="12"/>
      <c r="T163" s="9">
        <f t="shared" si="27"/>
        <v>0</v>
      </c>
      <c r="U163" s="11"/>
      <c r="V163" s="5"/>
      <c r="W163" s="12"/>
      <c r="X163" s="9">
        <f t="shared" si="28"/>
        <v>0</v>
      </c>
      <c r="Y163" s="9" t="e">
        <f>(#REF!+#REF!+#REF!)</f>
        <v>#REF!</v>
      </c>
      <c r="Z163" s="9">
        <f t="shared" si="29"/>
        <v>0</v>
      </c>
    </row>
    <row r="164" spans="1:26" x14ac:dyDescent="0.3">
      <c r="A164" s="5"/>
      <c r="B164" s="5"/>
      <c r="C164" s="5" t="e">
        <f>VLOOKUP(Table268910[[#This Row],[Redni broj natjecatelja]],'Popis sudionika'!$A$4:$C$300,2,TRUE)</f>
        <v>#N/A</v>
      </c>
      <c r="D164" s="5" t="e">
        <f>VLOOKUP(Table268910[[#This Row],[Redni broj natjecatelja]],'Popis sudionika'!$A$4:$C$300,3,TRUE)</f>
        <v>#N/A</v>
      </c>
      <c r="E164" s="11"/>
      <c r="F164" s="5"/>
      <c r="G164" s="12"/>
      <c r="H164" s="9">
        <f t="shared" ref="H164:H195" si="30">(E164+F164+G164)</f>
        <v>0</v>
      </c>
      <c r="I164" s="11"/>
      <c r="J164" s="5"/>
      <c r="K164" s="12"/>
      <c r="L164" s="9">
        <f t="shared" ref="L164:L195" si="31">(I164+J164+K164)</f>
        <v>0</v>
      </c>
      <c r="M164" s="11"/>
      <c r="N164" s="5"/>
      <c r="O164" s="12"/>
      <c r="P164" s="9">
        <f t="shared" ref="P164:P195" si="32">(M164+N164+O164)</f>
        <v>0</v>
      </c>
      <c r="Q164" s="11"/>
      <c r="R164" s="5"/>
      <c r="S164" s="12"/>
      <c r="T164" s="9">
        <f t="shared" ref="T164:T195" si="33">(Q164+R164+S164)</f>
        <v>0</v>
      </c>
      <c r="U164" s="11"/>
      <c r="V164" s="5"/>
      <c r="W164" s="12"/>
      <c r="X164" s="9">
        <f t="shared" ref="X164:X195" si="34">(U164+V164+W164)</f>
        <v>0</v>
      </c>
      <c r="Y164" s="9" t="e">
        <f>(#REF!+#REF!+#REF!)</f>
        <v>#REF!</v>
      </c>
      <c r="Z164" s="9">
        <f t="shared" ref="Z164:Z200" si="35">(H164+L164+P164+T164+X164)/5</f>
        <v>0</v>
      </c>
    </row>
    <row r="165" spans="1:26" x14ac:dyDescent="0.3">
      <c r="A165" s="5"/>
      <c r="B165" s="5"/>
      <c r="C165" s="5" t="e">
        <f>VLOOKUP(Table268910[[#This Row],[Redni broj natjecatelja]],'Popis sudionika'!$A$4:$C$300,2,TRUE)</f>
        <v>#N/A</v>
      </c>
      <c r="D165" s="5" t="e">
        <f>VLOOKUP(Table268910[[#This Row],[Redni broj natjecatelja]],'Popis sudionika'!$A$4:$C$300,3,TRUE)</f>
        <v>#N/A</v>
      </c>
      <c r="E165" s="11"/>
      <c r="F165" s="5"/>
      <c r="G165" s="12"/>
      <c r="H165" s="9">
        <f t="shared" si="30"/>
        <v>0</v>
      </c>
      <c r="I165" s="11"/>
      <c r="J165" s="5"/>
      <c r="K165" s="12"/>
      <c r="L165" s="9">
        <f t="shared" si="31"/>
        <v>0</v>
      </c>
      <c r="M165" s="11"/>
      <c r="N165" s="5"/>
      <c r="O165" s="12"/>
      <c r="P165" s="9">
        <f t="shared" si="32"/>
        <v>0</v>
      </c>
      <c r="Q165" s="11"/>
      <c r="R165" s="5"/>
      <c r="S165" s="12"/>
      <c r="T165" s="9">
        <f t="shared" si="33"/>
        <v>0</v>
      </c>
      <c r="U165" s="11"/>
      <c r="V165" s="5"/>
      <c r="W165" s="12"/>
      <c r="X165" s="9">
        <f t="shared" si="34"/>
        <v>0</v>
      </c>
      <c r="Y165" s="9" t="e">
        <f>(#REF!+#REF!+#REF!)</f>
        <v>#REF!</v>
      </c>
      <c r="Z165" s="9">
        <f t="shared" si="35"/>
        <v>0</v>
      </c>
    </row>
    <row r="166" spans="1:26" x14ac:dyDescent="0.3">
      <c r="A166" s="5"/>
      <c r="B166" s="5"/>
      <c r="C166" s="5" t="e">
        <f>VLOOKUP(Table268910[[#This Row],[Redni broj natjecatelja]],'Popis sudionika'!$A$4:$C$300,2,TRUE)</f>
        <v>#N/A</v>
      </c>
      <c r="D166" s="5" t="e">
        <f>VLOOKUP(Table268910[[#This Row],[Redni broj natjecatelja]],'Popis sudionika'!$A$4:$C$300,3,TRUE)</f>
        <v>#N/A</v>
      </c>
      <c r="E166" s="11"/>
      <c r="F166" s="5"/>
      <c r="G166" s="12"/>
      <c r="H166" s="9">
        <f t="shared" si="30"/>
        <v>0</v>
      </c>
      <c r="I166" s="11"/>
      <c r="J166" s="5"/>
      <c r="K166" s="12"/>
      <c r="L166" s="9">
        <f t="shared" si="31"/>
        <v>0</v>
      </c>
      <c r="M166" s="11"/>
      <c r="N166" s="5"/>
      <c r="O166" s="12"/>
      <c r="P166" s="9">
        <f t="shared" si="32"/>
        <v>0</v>
      </c>
      <c r="Q166" s="11"/>
      <c r="R166" s="5"/>
      <c r="S166" s="12"/>
      <c r="T166" s="9">
        <f t="shared" si="33"/>
        <v>0</v>
      </c>
      <c r="U166" s="11"/>
      <c r="V166" s="5"/>
      <c r="W166" s="12"/>
      <c r="X166" s="9">
        <f t="shared" si="34"/>
        <v>0</v>
      </c>
      <c r="Y166" s="9" t="e">
        <f>(#REF!+#REF!+#REF!)</f>
        <v>#REF!</v>
      </c>
      <c r="Z166" s="9">
        <f t="shared" si="35"/>
        <v>0</v>
      </c>
    </row>
    <row r="167" spans="1:26" x14ac:dyDescent="0.3">
      <c r="A167" s="5"/>
      <c r="B167" s="5"/>
      <c r="C167" s="5" t="e">
        <f>VLOOKUP(Table268910[[#This Row],[Redni broj natjecatelja]],'Popis sudionika'!$A$4:$C$300,2,TRUE)</f>
        <v>#N/A</v>
      </c>
      <c r="D167" s="5" t="e">
        <f>VLOOKUP(Table268910[[#This Row],[Redni broj natjecatelja]],'Popis sudionika'!$A$4:$C$300,3,TRUE)</f>
        <v>#N/A</v>
      </c>
      <c r="E167" s="11"/>
      <c r="F167" s="5"/>
      <c r="G167" s="12"/>
      <c r="H167" s="9">
        <f t="shared" si="30"/>
        <v>0</v>
      </c>
      <c r="I167" s="11"/>
      <c r="J167" s="5"/>
      <c r="K167" s="12"/>
      <c r="L167" s="9">
        <f t="shared" si="31"/>
        <v>0</v>
      </c>
      <c r="M167" s="11"/>
      <c r="N167" s="5"/>
      <c r="O167" s="12"/>
      <c r="P167" s="9">
        <f t="shared" si="32"/>
        <v>0</v>
      </c>
      <c r="Q167" s="11"/>
      <c r="R167" s="5"/>
      <c r="S167" s="12"/>
      <c r="T167" s="9">
        <f t="shared" si="33"/>
        <v>0</v>
      </c>
      <c r="U167" s="11"/>
      <c r="V167" s="5"/>
      <c r="W167" s="12"/>
      <c r="X167" s="9">
        <f t="shared" si="34"/>
        <v>0</v>
      </c>
      <c r="Y167" s="9" t="e">
        <f>(#REF!+#REF!+#REF!)</f>
        <v>#REF!</v>
      </c>
      <c r="Z167" s="9">
        <f t="shared" si="35"/>
        <v>0</v>
      </c>
    </row>
    <row r="168" spans="1:26" x14ac:dyDescent="0.3">
      <c r="A168" s="5"/>
      <c r="B168" s="5"/>
      <c r="C168" s="5" t="e">
        <f>VLOOKUP(Table268910[[#This Row],[Redni broj natjecatelja]],'Popis sudionika'!$A$4:$C$300,2,TRUE)</f>
        <v>#N/A</v>
      </c>
      <c r="D168" s="5" t="e">
        <f>VLOOKUP(Table268910[[#This Row],[Redni broj natjecatelja]],'Popis sudionika'!$A$4:$C$300,3,TRUE)</f>
        <v>#N/A</v>
      </c>
      <c r="E168" s="11"/>
      <c r="F168" s="5"/>
      <c r="G168" s="12"/>
      <c r="H168" s="9">
        <f t="shared" si="30"/>
        <v>0</v>
      </c>
      <c r="I168" s="11"/>
      <c r="J168" s="5"/>
      <c r="K168" s="12"/>
      <c r="L168" s="9">
        <f t="shared" si="31"/>
        <v>0</v>
      </c>
      <c r="M168" s="11"/>
      <c r="N168" s="5"/>
      <c r="O168" s="12"/>
      <c r="P168" s="9">
        <f t="shared" si="32"/>
        <v>0</v>
      </c>
      <c r="Q168" s="11"/>
      <c r="R168" s="5"/>
      <c r="S168" s="12"/>
      <c r="T168" s="9">
        <f t="shared" si="33"/>
        <v>0</v>
      </c>
      <c r="U168" s="11"/>
      <c r="V168" s="5"/>
      <c r="W168" s="12"/>
      <c r="X168" s="9">
        <f t="shared" si="34"/>
        <v>0</v>
      </c>
      <c r="Y168" s="9" t="e">
        <f>(#REF!+#REF!+#REF!)</f>
        <v>#REF!</v>
      </c>
      <c r="Z168" s="9">
        <f t="shared" si="35"/>
        <v>0</v>
      </c>
    </row>
    <row r="169" spans="1:26" x14ac:dyDescent="0.3">
      <c r="A169" s="5"/>
      <c r="B169" s="5"/>
      <c r="C169" s="5" t="e">
        <f>VLOOKUP(Table268910[[#This Row],[Redni broj natjecatelja]],'Popis sudionika'!$A$4:$C$300,2,TRUE)</f>
        <v>#N/A</v>
      </c>
      <c r="D169" s="5" t="e">
        <f>VLOOKUP(Table268910[[#This Row],[Redni broj natjecatelja]],'Popis sudionika'!$A$4:$C$300,3,TRUE)</f>
        <v>#N/A</v>
      </c>
      <c r="E169" s="11"/>
      <c r="F169" s="5"/>
      <c r="G169" s="12"/>
      <c r="H169" s="9">
        <f t="shared" si="30"/>
        <v>0</v>
      </c>
      <c r="I169" s="11"/>
      <c r="J169" s="5"/>
      <c r="K169" s="12"/>
      <c r="L169" s="9">
        <f t="shared" si="31"/>
        <v>0</v>
      </c>
      <c r="M169" s="11"/>
      <c r="N169" s="5"/>
      <c r="O169" s="12"/>
      <c r="P169" s="9">
        <f t="shared" si="32"/>
        <v>0</v>
      </c>
      <c r="Q169" s="11"/>
      <c r="R169" s="5"/>
      <c r="S169" s="12"/>
      <c r="T169" s="9">
        <f t="shared" si="33"/>
        <v>0</v>
      </c>
      <c r="U169" s="11"/>
      <c r="V169" s="5"/>
      <c r="W169" s="12"/>
      <c r="X169" s="9">
        <f t="shared" si="34"/>
        <v>0</v>
      </c>
      <c r="Y169" s="9" t="e">
        <f>(#REF!+#REF!+#REF!)</f>
        <v>#REF!</v>
      </c>
      <c r="Z169" s="9">
        <f t="shared" si="35"/>
        <v>0</v>
      </c>
    </row>
    <row r="170" spans="1:26" x14ac:dyDescent="0.3">
      <c r="A170" s="5"/>
      <c r="B170" s="5"/>
      <c r="C170" s="5" t="e">
        <f>VLOOKUP(Table268910[[#This Row],[Redni broj natjecatelja]],'Popis sudionika'!$A$4:$C$300,2,TRUE)</f>
        <v>#N/A</v>
      </c>
      <c r="D170" s="5" t="e">
        <f>VLOOKUP(Table268910[[#This Row],[Redni broj natjecatelja]],'Popis sudionika'!$A$4:$C$300,3,TRUE)</f>
        <v>#N/A</v>
      </c>
      <c r="E170" s="11"/>
      <c r="F170" s="5"/>
      <c r="G170" s="12"/>
      <c r="H170" s="9">
        <f t="shared" si="30"/>
        <v>0</v>
      </c>
      <c r="I170" s="11"/>
      <c r="J170" s="5"/>
      <c r="K170" s="12"/>
      <c r="L170" s="9">
        <f t="shared" si="31"/>
        <v>0</v>
      </c>
      <c r="M170" s="11"/>
      <c r="N170" s="5"/>
      <c r="O170" s="12"/>
      <c r="P170" s="9">
        <f t="shared" si="32"/>
        <v>0</v>
      </c>
      <c r="Q170" s="11"/>
      <c r="R170" s="5"/>
      <c r="S170" s="12"/>
      <c r="T170" s="9">
        <f t="shared" si="33"/>
        <v>0</v>
      </c>
      <c r="U170" s="11"/>
      <c r="V170" s="5"/>
      <c r="W170" s="12"/>
      <c r="X170" s="9">
        <f t="shared" si="34"/>
        <v>0</v>
      </c>
      <c r="Y170" s="9" t="e">
        <f>(#REF!+#REF!+#REF!)</f>
        <v>#REF!</v>
      </c>
      <c r="Z170" s="9">
        <f t="shared" si="35"/>
        <v>0</v>
      </c>
    </row>
    <row r="171" spans="1:26" x14ac:dyDescent="0.3">
      <c r="A171" s="5"/>
      <c r="B171" s="5"/>
      <c r="C171" s="5" t="e">
        <f>VLOOKUP(Table268910[[#This Row],[Redni broj natjecatelja]],'Popis sudionika'!$A$4:$C$300,2,TRUE)</f>
        <v>#N/A</v>
      </c>
      <c r="D171" s="5" t="e">
        <f>VLOOKUP(Table268910[[#This Row],[Redni broj natjecatelja]],'Popis sudionika'!$A$4:$C$300,3,TRUE)</f>
        <v>#N/A</v>
      </c>
      <c r="E171" s="11"/>
      <c r="F171" s="5"/>
      <c r="G171" s="12"/>
      <c r="H171" s="9">
        <f t="shared" si="30"/>
        <v>0</v>
      </c>
      <c r="I171" s="11"/>
      <c r="J171" s="5"/>
      <c r="K171" s="12"/>
      <c r="L171" s="9">
        <f t="shared" si="31"/>
        <v>0</v>
      </c>
      <c r="M171" s="11"/>
      <c r="N171" s="5"/>
      <c r="O171" s="12"/>
      <c r="P171" s="9">
        <f t="shared" si="32"/>
        <v>0</v>
      </c>
      <c r="Q171" s="11"/>
      <c r="R171" s="5"/>
      <c r="S171" s="12"/>
      <c r="T171" s="9">
        <f t="shared" si="33"/>
        <v>0</v>
      </c>
      <c r="U171" s="11"/>
      <c r="V171" s="5"/>
      <c r="W171" s="12"/>
      <c r="X171" s="9">
        <f t="shared" si="34"/>
        <v>0</v>
      </c>
      <c r="Y171" s="9" t="e">
        <f>(#REF!+#REF!+#REF!)</f>
        <v>#REF!</v>
      </c>
      <c r="Z171" s="9">
        <f t="shared" si="35"/>
        <v>0</v>
      </c>
    </row>
    <row r="172" spans="1:26" x14ac:dyDescent="0.3">
      <c r="A172" s="5"/>
      <c r="B172" s="5"/>
      <c r="C172" s="5" t="e">
        <f>VLOOKUP(Table268910[[#This Row],[Redni broj natjecatelja]],'Popis sudionika'!$A$4:$C$300,2,TRUE)</f>
        <v>#N/A</v>
      </c>
      <c r="D172" s="5" t="e">
        <f>VLOOKUP(Table268910[[#This Row],[Redni broj natjecatelja]],'Popis sudionika'!$A$4:$C$300,3,TRUE)</f>
        <v>#N/A</v>
      </c>
      <c r="E172" s="11"/>
      <c r="F172" s="5"/>
      <c r="G172" s="12"/>
      <c r="H172" s="9">
        <f t="shared" si="30"/>
        <v>0</v>
      </c>
      <c r="I172" s="11"/>
      <c r="J172" s="5"/>
      <c r="K172" s="12"/>
      <c r="L172" s="9">
        <f t="shared" si="31"/>
        <v>0</v>
      </c>
      <c r="M172" s="11"/>
      <c r="N172" s="5"/>
      <c r="O172" s="12"/>
      <c r="P172" s="9">
        <f t="shared" si="32"/>
        <v>0</v>
      </c>
      <c r="Q172" s="11"/>
      <c r="R172" s="5"/>
      <c r="S172" s="12"/>
      <c r="T172" s="9">
        <f t="shared" si="33"/>
        <v>0</v>
      </c>
      <c r="U172" s="11"/>
      <c r="V172" s="5"/>
      <c r="W172" s="12"/>
      <c r="X172" s="9">
        <f t="shared" si="34"/>
        <v>0</v>
      </c>
      <c r="Y172" s="9" t="e">
        <f>(#REF!+#REF!+#REF!)</f>
        <v>#REF!</v>
      </c>
      <c r="Z172" s="9">
        <f t="shared" si="35"/>
        <v>0</v>
      </c>
    </row>
    <row r="173" spans="1:26" x14ac:dyDescent="0.3">
      <c r="A173" s="5"/>
      <c r="B173" s="5"/>
      <c r="C173" s="5" t="e">
        <f>VLOOKUP(Table268910[[#This Row],[Redni broj natjecatelja]],'Popis sudionika'!$A$4:$C$300,2,TRUE)</f>
        <v>#N/A</v>
      </c>
      <c r="D173" s="5" t="e">
        <f>VLOOKUP(Table268910[[#This Row],[Redni broj natjecatelja]],'Popis sudionika'!$A$4:$C$300,3,TRUE)</f>
        <v>#N/A</v>
      </c>
      <c r="E173" s="11"/>
      <c r="F173" s="5"/>
      <c r="G173" s="12"/>
      <c r="H173" s="9">
        <f t="shared" si="30"/>
        <v>0</v>
      </c>
      <c r="I173" s="11"/>
      <c r="J173" s="5"/>
      <c r="K173" s="12"/>
      <c r="L173" s="9">
        <f t="shared" si="31"/>
        <v>0</v>
      </c>
      <c r="M173" s="11"/>
      <c r="N173" s="5"/>
      <c r="O173" s="12"/>
      <c r="P173" s="9">
        <f t="shared" si="32"/>
        <v>0</v>
      </c>
      <c r="Q173" s="11"/>
      <c r="R173" s="5"/>
      <c r="S173" s="12"/>
      <c r="T173" s="9">
        <f t="shared" si="33"/>
        <v>0</v>
      </c>
      <c r="U173" s="11"/>
      <c r="V173" s="5"/>
      <c r="W173" s="12"/>
      <c r="X173" s="9">
        <f t="shared" si="34"/>
        <v>0</v>
      </c>
      <c r="Y173" s="9" t="e">
        <f>(#REF!+#REF!+#REF!)</f>
        <v>#REF!</v>
      </c>
      <c r="Z173" s="9">
        <f t="shared" si="35"/>
        <v>0</v>
      </c>
    </row>
    <row r="174" spans="1:26" x14ac:dyDescent="0.3">
      <c r="A174" s="5"/>
      <c r="B174" s="5"/>
      <c r="C174" s="5" t="e">
        <f>VLOOKUP(Table268910[[#This Row],[Redni broj natjecatelja]],'Popis sudionika'!$A$4:$C$300,2,TRUE)</f>
        <v>#N/A</v>
      </c>
      <c r="D174" s="5" t="e">
        <f>VLOOKUP(Table268910[[#This Row],[Redni broj natjecatelja]],'Popis sudionika'!$A$4:$C$300,3,TRUE)</f>
        <v>#N/A</v>
      </c>
      <c r="E174" s="11"/>
      <c r="F174" s="5"/>
      <c r="G174" s="12"/>
      <c r="H174" s="9">
        <f t="shared" si="30"/>
        <v>0</v>
      </c>
      <c r="I174" s="11"/>
      <c r="J174" s="5"/>
      <c r="K174" s="12"/>
      <c r="L174" s="9">
        <f t="shared" si="31"/>
        <v>0</v>
      </c>
      <c r="M174" s="11"/>
      <c r="N174" s="5"/>
      <c r="O174" s="12"/>
      <c r="P174" s="9">
        <f t="shared" si="32"/>
        <v>0</v>
      </c>
      <c r="Q174" s="11"/>
      <c r="R174" s="5"/>
      <c r="S174" s="12"/>
      <c r="T174" s="9">
        <f t="shared" si="33"/>
        <v>0</v>
      </c>
      <c r="U174" s="11"/>
      <c r="V174" s="5"/>
      <c r="W174" s="12"/>
      <c r="X174" s="9">
        <f t="shared" si="34"/>
        <v>0</v>
      </c>
      <c r="Y174" s="9" t="e">
        <f>(#REF!+#REF!+#REF!)</f>
        <v>#REF!</v>
      </c>
      <c r="Z174" s="9">
        <f t="shared" si="35"/>
        <v>0</v>
      </c>
    </row>
    <row r="175" spans="1:26" x14ac:dyDescent="0.3">
      <c r="A175" s="5"/>
      <c r="B175" s="5"/>
      <c r="C175" s="5" t="e">
        <f>VLOOKUP(Table268910[[#This Row],[Redni broj natjecatelja]],'Popis sudionika'!$A$4:$C$300,2,TRUE)</f>
        <v>#N/A</v>
      </c>
      <c r="D175" s="5" t="e">
        <f>VLOOKUP(Table268910[[#This Row],[Redni broj natjecatelja]],'Popis sudionika'!$A$4:$C$300,3,TRUE)</f>
        <v>#N/A</v>
      </c>
      <c r="E175" s="11"/>
      <c r="F175" s="5"/>
      <c r="G175" s="12"/>
      <c r="H175" s="9">
        <f t="shared" si="30"/>
        <v>0</v>
      </c>
      <c r="I175" s="11"/>
      <c r="J175" s="5"/>
      <c r="K175" s="12"/>
      <c r="L175" s="9">
        <f t="shared" si="31"/>
        <v>0</v>
      </c>
      <c r="M175" s="11"/>
      <c r="N175" s="5"/>
      <c r="O175" s="12"/>
      <c r="P175" s="9">
        <f t="shared" si="32"/>
        <v>0</v>
      </c>
      <c r="Q175" s="11"/>
      <c r="R175" s="5"/>
      <c r="S175" s="12"/>
      <c r="T175" s="9">
        <f t="shared" si="33"/>
        <v>0</v>
      </c>
      <c r="U175" s="11"/>
      <c r="V175" s="5"/>
      <c r="W175" s="12"/>
      <c r="X175" s="9">
        <f t="shared" si="34"/>
        <v>0</v>
      </c>
      <c r="Y175" s="9" t="e">
        <f>(#REF!+#REF!+#REF!)</f>
        <v>#REF!</v>
      </c>
      <c r="Z175" s="9">
        <f t="shared" si="35"/>
        <v>0</v>
      </c>
    </row>
    <row r="176" spans="1:26" x14ac:dyDescent="0.3">
      <c r="A176" s="5"/>
      <c r="B176" s="5"/>
      <c r="C176" s="5" t="e">
        <f>VLOOKUP(Table268910[[#This Row],[Redni broj natjecatelja]],'Popis sudionika'!$A$4:$C$300,2,TRUE)</f>
        <v>#N/A</v>
      </c>
      <c r="D176" s="5" t="e">
        <f>VLOOKUP(Table268910[[#This Row],[Redni broj natjecatelja]],'Popis sudionika'!$A$4:$C$300,3,TRUE)</f>
        <v>#N/A</v>
      </c>
      <c r="E176" s="11"/>
      <c r="F176" s="5"/>
      <c r="G176" s="12"/>
      <c r="H176" s="9">
        <f t="shared" si="30"/>
        <v>0</v>
      </c>
      <c r="I176" s="11"/>
      <c r="J176" s="5"/>
      <c r="K176" s="12"/>
      <c r="L176" s="9">
        <f t="shared" si="31"/>
        <v>0</v>
      </c>
      <c r="M176" s="11"/>
      <c r="N176" s="5"/>
      <c r="O176" s="12"/>
      <c r="P176" s="9">
        <f t="shared" si="32"/>
        <v>0</v>
      </c>
      <c r="Q176" s="11"/>
      <c r="R176" s="5"/>
      <c r="S176" s="12"/>
      <c r="T176" s="9">
        <f t="shared" si="33"/>
        <v>0</v>
      </c>
      <c r="U176" s="11"/>
      <c r="V176" s="5"/>
      <c r="W176" s="12"/>
      <c r="X176" s="9">
        <f t="shared" si="34"/>
        <v>0</v>
      </c>
      <c r="Y176" s="9" t="e">
        <f>(#REF!+#REF!+#REF!)</f>
        <v>#REF!</v>
      </c>
      <c r="Z176" s="9">
        <f t="shared" si="35"/>
        <v>0</v>
      </c>
    </row>
    <row r="177" spans="1:26" x14ac:dyDescent="0.3">
      <c r="A177" s="5"/>
      <c r="B177" s="5"/>
      <c r="C177" s="5" t="e">
        <f>VLOOKUP(Table268910[[#This Row],[Redni broj natjecatelja]],'Popis sudionika'!$A$4:$C$300,2,TRUE)</f>
        <v>#N/A</v>
      </c>
      <c r="D177" s="5" t="e">
        <f>VLOOKUP(Table268910[[#This Row],[Redni broj natjecatelja]],'Popis sudionika'!$A$4:$C$300,3,TRUE)</f>
        <v>#N/A</v>
      </c>
      <c r="E177" s="11"/>
      <c r="F177" s="5"/>
      <c r="G177" s="12"/>
      <c r="H177" s="9">
        <f t="shared" si="30"/>
        <v>0</v>
      </c>
      <c r="I177" s="11"/>
      <c r="J177" s="5"/>
      <c r="K177" s="12"/>
      <c r="L177" s="9">
        <f t="shared" si="31"/>
        <v>0</v>
      </c>
      <c r="M177" s="11"/>
      <c r="N177" s="5"/>
      <c r="O177" s="12"/>
      <c r="P177" s="9">
        <f t="shared" si="32"/>
        <v>0</v>
      </c>
      <c r="Q177" s="11"/>
      <c r="R177" s="5"/>
      <c r="S177" s="12"/>
      <c r="T177" s="9">
        <f t="shared" si="33"/>
        <v>0</v>
      </c>
      <c r="U177" s="11"/>
      <c r="V177" s="5"/>
      <c r="W177" s="12"/>
      <c r="X177" s="9">
        <f t="shared" si="34"/>
        <v>0</v>
      </c>
      <c r="Y177" s="9" t="e">
        <f>(#REF!+#REF!+#REF!)</f>
        <v>#REF!</v>
      </c>
      <c r="Z177" s="9">
        <f t="shared" si="35"/>
        <v>0</v>
      </c>
    </row>
    <row r="178" spans="1:26" x14ac:dyDescent="0.3">
      <c r="A178" s="5"/>
      <c r="B178" s="5"/>
      <c r="C178" s="5" t="e">
        <f>VLOOKUP(Table268910[[#This Row],[Redni broj natjecatelja]],'Popis sudionika'!$A$4:$C$300,2,TRUE)</f>
        <v>#N/A</v>
      </c>
      <c r="D178" s="5" t="e">
        <f>VLOOKUP(Table268910[[#This Row],[Redni broj natjecatelja]],'Popis sudionika'!$A$4:$C$300,3,TRUE)</f>
        <v>#N/A</v>
      </c>
      <c r="E178" s="11"/>
      <c r="F178" s="5"/>
      <c r="G178" s="12"/>
      <c r="H178" s="9">
        <f t="shared" si="30"/>
        <v>0</v>
      </c>
      <c r="I178" s="11"/>
      <c r="J178" s="5"/>
      <c r="K178" s="12"/>
      <c r="L178" s="9">
        <f t="shared" si="31"/>
        <v>0</v>
      </c>
      <c r="M178" s="11"/>
      <c r="N178" s="5"/>
      <c r="O178" s="12"/>
      <c r="P178" s="9">
        <f t="shared" si="32"/>
        <v>0</v>
      </c>
      <c r="Q178" s="11"/>
      <c r="R178" s="5"/>
      <c r="S178" s="12"/>
      <c r="T178" s="9">
        <f t="shared" si="33"/>
        <v>0</v>
      </c>
      <c r="U178" s="11"/>
      <c r="V178" s="5"/>
      <c r="W178" s="12"/>
      <c r="X178" s="9">
        <f t="shared" si="34"/>
        <v>0</v>
      </c>
      <c r="Y178" s="9" t="e">
        <f>(#REF!+#REF!+#REF!)</f>
        <v>#REF!</v>
      </c>
      <c r="Z178" s="9">
        <f t="shared" si="35"/>
        <v>0</v>
      </c>
    </row>
    <row r="179" spans="1:26" x14ac:dyDescent="0.3">
      <c r="A179" s="5"/>
      <c r="B179" s="5"/>
      <c r="C179" s="5" t="e">
        <f>VLOOKUP(Table268910[[#This Row],[Redni broj natjecatelja]],'Popis sudionika'!$A$4:$C$300,2,TRUE)</f>
        <v>#N/A</v>
      </c>
      <c r="D179" s="5" t="e">
        <f>VLOOKUP(Table268910[[#This Row],[Redni broj natjecatelja]],'Popis sudionika'!$A$4:$C$300,3,TRUE)</f>
        <v>#N/A</v>
      </c>
      <c r="E179" s="11"/>
      <c r="F179" s="5"/>
      <c r="G179" s="12"/>
      <c r="H179" s="9">
        <f t="shared" si="30"/>
        <v>0</v>
      </c>
      <c r="I179" s="11"/>
      <c r="J179" s="5"/>
      <c r="K179" s="12"/>
      <c r="L179" s="9">
        <f t="shared" si="31"/>
        <v>0</v>
      </c>
      <c r="M179" s="11"/>
      <c r="N179" s="5"/>
      <c r="O179" s="12"/>
      <c r="P179" s="9">
        <f t="shared" si="32"/>
        <v>0</v>
      </c>
      <c r="Q179" s="11"/>
      <c r="R179" s="5"/>
      <c r="S179" s="12"/>
      <c r="T179" s="9">
        <f t="shared" si="33"/>
        <v>0</v>
      </c>
      <c r="U179" s="11"/>
      <c r="V179" s="5"/>
      <c r="W179" s="12"/>
      <c r="X179" s="9">
        <f t="shared" si="34"/>
        <v>0</v>
      </c>
      <c r="Y179" s="9" t="e">
        <f>(#REF!+#REF!+#REF!)</f>
        <v>#REF!</v>
      </c>
      <c r="Z179" s="9">
        <f t="shared" si="35"/>
        <v>0</v>
      </c>
    </row>
    <row r="180" spans="1:26" x14ac:dyDescent="0.3">
      <c r="A180" s="5"/>
      <c r="B180" s="5"/>
      <c r="C180" s="5" t="e">
        <f>VLOOKUP(Table268910[[#This Row],[Redni broj natjecatelja]],'Popis sudionika'!$A$4:$C$300,2,TRUE)</f>
        <v>#N/A</v>
      </c>
      <c r="D180" s="5" t="e">
        <f>VLOOKUP(Table268910[[#This Row],[Redni broj natjecatelja]],'Popis sudionika'!$A$4:$C$300,3,TRUE)</f>
        <v>#N/A</v>
      </c>
      <c r="E180" s="11"/>
      <c r="F180" s="5"/>
      <c r="G180" s="12"/>
      <c r="H180" s="9">
        <f t="shared" si="30"/>
        <v>0</v>
      </c>
      <c r="I180" s="11"/>
      <c r="J180" s="5"/>
      <c r="K180" s="12"/>
      <c r="L180" s="9">
        <f t="shared" si="31"/>
        <v>0</v>
      </c>
      <c r="M180" s="11"/>
      <c r="N180" s="5"/>
      <c r="O180" s="12"/>
      <c r="P180" s="9">
        <f t="shared" si="32"/>
        <v>0</v>
      </c>
      <c r="Q180" s="11"/>
      <c r="R180" s="5"/>
      <c r="S180" s="12"/>
      <c r="T180" s="9">
        <f t="shared" si="33"/>
        <v>0</v>
      </c>
      <c r="U180" s="11"/>
      <c r="V180" s="5"/>
      <c r="W180" s="12"/>
      <c r="X180" s="9">
        <f t="shared" si="34"/>
        <v>0</v>
      </c>
      <c r="Y180" s="9" t="e">
        <f>(#REF!+#REF!+#REF!)</f>
        <v>#REF!</v>
      </c>
      <c r="Z180" s="9">
        <f t="shared" si="35"/>
        <v>0</v>
      </c>
    </row>
    <row r="181" spans="1:26" x14ac:dyDescent="0.3">
      <c r="A181" s="5"/>
      <c r="B181" s="5"/>
      <c r="C181" s="5" t="e">
        <f>VLOOKUP(Table268910[[#This Row],[Redni broj natjecatelja]],'Popis sudionika'!$A$4:$C$300,2,TRUE)</f>
        <v>#N/A</v>
      </c>
      <c r="D181" s="5" t="e">
        <f>VLOOKUP(Table268910[[#This Row],[Redni broj natjecatelja]],'Popis sudionika'!$A$4:$C$300,3,TRUE)</f>
        <v>#N/A</v>
      </c>
      <c r="E181" s="11"/>
      <c r="F181" s="5"/>
      <c r="G181" s="12"/>
      <c r="H181" s="9">
        <f t="shared" si="30"/>
        <v>0</v>
      </c>
      <c r="I181" s="11"/>
      <c r="J181" s="5"/>
      <c r="K181" s="12"/>
      <c r="L181" s="9">
        <f t="shared" si="31"/>
        <v>0</v>
      </c>
      <c r="M181" s="11"/>
      <c r="N181" s="5"/>
      <c r="O181" s="12"/>
      <c r="P181" s="9">
        <f t="shared" si="32"/>
        <v>0</v>
      </c>
      <c r="Q181" s="11"/>
      <c r="R181" s="5"/>
      <c r="S181" s="12"/>
      <c r="T181" s="9">
        <f t="shared" si="33"/>
        <v>0</v>
      </c>
      <c r="U181" s="11"/>
      <c r="V181" s="5"/>
      <c r="W181" s="12"/>
      <c r="X181" s="9">
        <f t="shared" si="34"/>
        <v>0</v>
      </c>
      <c r="Y181" s="9" t="e">
        <f>(#REF!+#REF!+#REF!)</f>
        <v>#REF!</v>
      </c>
      <c r="Z181" s="9">
        <f t="shared" si="35"/>
        <v>0</v>
      </c>
    </row>
    <row r="182" spans="1:26" x14ac:dyDescent="0.3">
      <c r="A182" s="5"/>
      <c r="B182" s="5"/>
      <c r="C182" s="5" t="e">
        <f>VLOOKUP(Table268910[[#This Row],[Redni broj natjecatelja]],'Popis sudionika'!$A$4:$C$300,2,TRUE)</f>
        <v>#N/A</v>
      </c>
      <c r="D182" s="5" t="e">
        <f>VLOOKUP(Table268910[[#This Row],[Redni broj natjecatelja]],'Popis sudionika'!$A$4:$C$300,3,TRUE)</f>
        <v>#N/A</v>
      </c>
      <c r="E182" s="11"/>
      <c r="F182" s="5"/>
      <c r="G182" s="12"/>
      <c r="H182" s="9">
        <f t="shared" si="30"/>
        <v>0</v>
      </c>
      <c r="I182" s="11"/>
      <c r="J182" s="5"/>
      <c r="K182" s="12"/>
      <c r="L182" s="9">
        <f t="shared" si="31"/>
        <v>0</v>
      </c>
      <c r="M182" s="11"/>
      <c r="N182" s="5"/>
      <c r="O182" s="12"/>
      <c r="P182" s="9">
        <f t="shared" si="32"/>
        <v>0</v>
      </c>
      <c r="Q182" s="11"/>
      <c r="R182" s="5"/>
      <c r="S182" s="12"/>
      <c r="T182" s="9">
        <f t="shared" si="33"/>
        <v>0</v>
      </c>
      <c r="U182" s="11"/>
      <c r="V182" s="5"/>
      <c r="W182" s="12"/>
      <c r="X182" s="9">
        <f t="shared" si="34"/>
        <v>0</v>
      </c>
      <c r="Y182" s="9" t="e">
        <f>(#REF!+#REF!+#REF!)</f>
        <v>#REF!</v>
      </c>
      <c r="Z182" s="9">
        <f t="shared" si="35"/>
        <v>0</v>
      </c>
    </row>
    <row r="183" spans="1:26" x14ac:dyDescent="0.3">
      <c r="A183" s="5"/>
      <c r="B183" s="5"/>
      <c r="C183" s="5" t="e">
        <f>VLOOKUP(Table268910[[#This Row],[Redni broj natjecatelja]],'Popis sudionika'!$A$4:$C$300,2,TRUE)</f>
        <v>#N/A</v>
      </c>
      <c r="D183" s="5" t="e">
        <f>VLOOKUP(Table268910[[#This Row],[Redni broj natjecatelja]],'Popis sudionika'!$A$4:$C$300,3,TRUE)</f>
        <v>#N/A</v>
      </c>
      <c r="E183" s="11"/>
      <c r="F183" s="5"/>
      <c r="G183" s="12"/>
      <c r="H183" s="9">
        <f t="shared" si="30"/>
        <v>0</v>
      </c>
      <c r="I183" s="11"/>
      <c r="J183" s="5"/>
      <c r="K183" s="12"/>
      <c r="L183" s="9">
        <f t="shared" si="31"/>
        <v>0</v>
      </c>
      <c r="M183" s="11"/>
      <c r="N183" s="5"/>
      <c r="O183" s="12"/>
      <c r="P183" s="9">
        <f t="shared" si="32"/>
        <v>0</v>
      </c>
      <c r="Q183" s="11"/>
      <c r="R183" s="5"/>
      <c r="S183" s="12"/>
      <c r="T183" s="9">
        <f t="shared" si="33"/>
        <v>0</v>
      </c>
      <c r="U183" s="11"/>
      <c r="V183" s="5"/>
      <c r="W183" s="12"/>
      <c r="X183" s="9">
        <f t="shared" si="34"/>
        <v>0</v>
      </c>
      <c r="Y183" s="9" t="e">
        <f>(#REF!+#REF!+#REF!)</f>
        <v>#REF!</v>
      </c>
      <c r="Z183" s="9">
        <f t="shared" si="35"/>
        <v>0</v>
      </c>
    </row>
    <row r="184" spans="1:26" x14ac:dyDescent="0.3">
      <c r="A184" s="5"/>
      <c r="B184" s="5"/>
      <c r="C184" s="5" t="e">
        <f>VLOOKUP(Table268910[[#This Row],[Redni broj natjecatelja]],'Popis sudionika'!$A$4:$C$300,2,TRUE)</f>
        <v>#N/A</v>
      </c>
      <c r="D184" s="5" t="e">
        <f>VLOOKUP(Table268910[[#This Row],[Redni broj natjecatelja]],'Popis sudionika'!$A$4:$C$300,3,TRUE)</f>
        <v>#N/A</v>
      </c>
      <c r="E184" s="11"/>
      <c r="F184" s="5"/>
      <c r="G184" s="12"/>
      <c r="H184" s="9">
        <f t="shared" si="30"/>
        <v>0</v>
      </c>
      <c r="I184" s="11"/>
      <c r="J184" s="5"/>
      <c r="K184" s="12"/>
      <c r="L184" s="9">
        <f t="shared" si="31"/>
        <v>0</v>
      </c>
      <c r="M184" s="11"/>
      <c r="N184" s="5"/>
      <c r="O184" s="12"/>
      <c r="P184" s="9">
        <f t="shared" si="32"/>
        <v>0</v>
      </c>
      <c r="Q184" s="11"/>
      <c r="R184" s="5"/>
      <c r="S184" s="12"/>
      <c r="T184" s="9">
        <f t="shared" si="33"/>
        <v>0</v>
      </c>
      <c r="U184" s="11"/>
      <c r="V184" s="5"/>
      <c r="W184" s="12"/>
      <c r="X184" s="9">
        <f t="shared" si="34"/>
        <v>0</v>
      </c>
      <c r="Y184" s="9" t="e">
        <f>(#REF!+#REF!+#REF!)</f>
        <v>#REF!</v>
      </c>
      <c r="Z184" s="9">
        <f t="shared" si="35"/>
        <v>0</v>
      </c>
    </row>
    <row r="185" spans="1:26" x14ac:dyDescent="0.3">
      <c r="A185" s="5"/>
      <c r="B185" s="5"/>
      <c r="C185" s="5" t="e">
        <f>VLOOKUP(Table268910[[#This Row],[Redni broj natjecatelja]],'Popis sudionika'!$A$4:$C$300,2,TRUE)</f>
        <v>#N/A</v>
      </c>
      <c r="D185" s="5" t="e">
        <f>VLOOKUP(Table268910[[#This Row],[Redni broj natjecatelja]],'Popis sudionika'!$A$4:$C$300,3,TRUE)</f>
        <v>#N/A</v>
      </c>
      <c r="E185" s="11"/>
      <c r="F185" s="5"/>
      <c r="G185" s="12"/>
      <c r="H185" s="9">
        <f t="shared" si="30"/>
        <v>0</v>
      </c>
      <c r="I185" s="11"/>
      <c r="J185" s="5"/>
      <c r="K185" s="12"/>
      <c r="L185" s="9">
        <f t="shared" si="31"/>
        <v>0</v>
      </c>
      <c r="M185" s="11"/>
      <c r="N185" s="5"/>
      <c r="O185" s="12"/>
      <c r="P185" s="9">
        <f t="shared" si="32"/>
        <v>0</v>
      </c>
      <c r="Q185" s="11"/>
      <c r="R185" s="5"/>
      <c r="S185" s="12"/>
      <c r="T185" s="9">
        <f t="shared" si="33"/>
        <v>0</v>
      </c>
      <c r="U185" s="11"/>
      <c r="V185" s="5"/>
      <c r="W185" s="12"/>
      <c r="X185" s="9">
        <f t="shared" si="34"/>
        <v>0</v>
      </c>
      <c r="Y185" s="9" t="e">
        <f>(#REF!+#REF!+#REF!)</f>
        <v>#REF!</v>
      </c>
      <c r="Z185" s="9">
        <f t="shared" si="35"/>
        <v>0</v>
      </c>
    </row>
    <row r="186" spans="1:26" x14ac:dyDescent="0.3">
      <c r="A186" s="5"/>
      <c r="B186" s="5"/>
      <c r="C186" s="5" t="e">
        <f>VLOOKUP(Table268910[[#This Row],[Redni broj natjecatelja]],'Popis sudionika'!$A$4:$C$300,2,TRUE)</f>
        <v>#N/A</v>
      </c>
      <c r="D186" s="5" t="e">
        <f>VLOOKUP(Table268910[[#This Row],[Redni broj natjecatelja]],'Popis sudionika'!$A$4:$C$300,3,TRUE)</f>
        <v>#N/A</v>
      </c>
      <c r="E186" s="11"/>
      <c r="F186" s="5"/>
      <c r="G186" s="12"/>
      <c r="H186" s="9">
        <f t="shared" si="30"/>
        <v>0</v>
      </c>
      <c r="I186" s="11"/>
      <c r="J186" s="5"/>
      <c r="K186" s="12"/>
      <c r="L186" s="9">
        <f t="shared" si="31"/>
        <v>0</v>
      </c>
      <c r="M186" s="11"/>
      <c r="N186" s="5"/>
      <c r="O186" s="12"/>
      <c r="P186" s="9">
        <f t="shared" si="32"/>
        <v>0</v>
      </c>
      <c r="Q186" s="11"/>
      <c r="R186" s="5"/>
      <c r="S186" s="12"/>
      <c r="T186" s="9">
        <f t="shared" si="33"/>
        <v>0</v>
      </c>
      <c r="U186" s="11"/>
      <c r="V186" s="5"/>
      <c r="W186" s="12"/>
      <c r="X186" s="9">
        <f t="shared" si="34"/>
        <v>0</v>
      </c>
      <c r="Y186" s="9" t="e">
        <f>(#REF!+#REF!+#REF!)</f>
        <v>#REF!</v>
      </c>
      <c r="Z186" s="9">
        <f t="shared" si="35"/>
        <v>0</v>
      </c>
    </row>
    <row r="187" spans="1:26" x14ac:dyDescent="0.3">
      <c r="A187" s="5"/>
      <c r="B187" s="5"/>
      <c r="C187" s="5" t="e">
        <f>VLOOKUP(Table268910[[#This Row],[Redni broj natjecatelja]],'Popis sudionika'!$A$4:$C$300,2,TRUE)</f>
        <v>#N/A</v>
      </c>
      <c r="D187" s="5" t="e">
        <f>VLOOKUP(Table268910[[#This Row],[Redni broj natjecatelja]],'Popis sudionika'!$A$4:$C$300,3,TRUE)</f>
        <v>#N/A</v>
      </c>
      <c r="E187" s="11"/>
      <c r="F187" s="5"/>
      <c r="G187" s="12"/>
      <c r="H187" s="9">
        <f t="shared" si="30"/>
        <v>0</v>
      </c>
      <c r="I187" s="11"/>
      <c r="J187" s="5"/>
      <c r="K187" s="12"/>
      <c r="L187" s="9">
        <f t="shared" si="31"/>
        <v>0</v>
      </c>
      <c r="M187" s="11"/>
      <c r="N187" s="5"/>
      <c r="O187" s="12"/>
      <c r="P187" s="9">
        <f t="shared" si="32"/>
        <v>0</v>
      </c>
      <c r="Q187" s="11"/>
      <c r="R187" s="5"/>
      <c r="S187" s="12"/>
      <c r="T187" s="9">
        <f t="shared" si="33"/>
        <v>0</v>
      </c>
      <c r="U187" s="11"/>
      <c r="V187" s="5"/>
      <c r="W187" s="12"/>
      <c r="X187" s="9">
        <f t="shared" si="34"/>
        <v>0</v>
      </c>
      <c r="Y187" s="9" t="e">
        <f>(#REF!+#REF!+#REF!)</f>
        <v>#REF!</v>
      </c>
      <c r="Z187" s="9">
        <f t="shared" si="35"/>
        <v>0</v>
      </c>
    </row>
    <row r="188" spans="1:26" x14ac:dyDescent="0.3">
      <c r="A188" s="5"/>
      <c r="B188" s="5"/>
      <c r="C188" s="5" t="e">
        <f>VLOOKUP(Table268910[[#This Row],[Redni broj natjecatelja]],'Popis sudionika'!$A$4:$C$300,2,TRUE)</f>
        <v>#N/A</v>
      </c>
      <c r="D188" s="5" t="e">
        <f>VLOOKUP(Table268910[[#This Row],[Redni broj natjecatelja]],'Popis sudionika'!$A$4:$C$300,3,TRUE)</f>
        <v>#N/A</v>
      </c>
      <c r="E188" s="11"/>
      <c r="F188" s="5"/>
      <c r="G188" s="12"/>
      <c r="H188" s="9">
        <f t="shared" si="30"/>
        <v>0</v>
      </c>
      <c r="I188" s="11"/>
      <c r="J188" s="5"/>
      <c r="K188" s="12"/>
      <c r="L188" s="9">
        <f t="shared" si="31"/>
        <v>0</v>
      </c>
      <c r="M188" s="11"/>
      <c r="N188" s="5"/>
      <c r="O188" s="12"/>
      <c r="P188" s="9">
        <f t="shared" si="32"/>
        <v>0</v>
      </c>
      <c r="Q188" s="11"/>
      <c r="R188" s="5"/>
      <c r="S188" s="12"/>
      <c r="T188" s="9">
        <f t="shared" si="33"/>
        <v>0</v>
      </c>
      <c r="U188" s="11"/>
      <c r="V188" s="5"/>
      <c r="W188" s="12"/>
      <c r="X188" s="9">
        <f t="shared" si="34"/>
        <v>0</v>
      </c>
      <c r="Y188" s="9" t="e">
        <f>(#REF!+#REF!+#REF!)</f>
        <v>#REF!</v>
      </c>
      <c r="Z188" s="9">
        <f t="shared" si="35"/>
        <v>0</v>
      </c>
    </row>
    <row r="189" spans="1:26" x14ac:dyDescent="0.3">
      <c r="A189" s="5"/>
      <c r="B189" s="5"/>
      <c r="C189" s="5" t="e">
        <f>VLOOKUP(Table268910[[#This Row],[Redni broj natjecatelja]],'Popis sudionika'!$A$4:$C$300,2,TRUE)</f>
        <v>#N/A</v>
      </c>
      <c r="D189" s="5" t="e">
        <f>VLOOKUP(Table268910[[#This Row],[Redni broj natjecatelja]],'Popis sudionika'!$A$4:$C$300,3,TRUE)</f>
        <v>#N/A</v>
      </c>
      <c r="E189" s="11"/>
      <c r="F189" s="5"/>
      <c r="G189" s="12"/>
      <c r="H189" s="9">
        <f t="shared" si="30"/>
        <v>0</v>
      </c>
      <c r="I189" s="11"/>
      <c r="J189" s="5"/>
      <c r="K189" s="12"/>
      <c r="L189" s="9">
        <f t="shared" si="31"/>
        <v>0</v>
      </c>
      <c r="M189" s="11"/>
      <c r="N189" s="5"/>
      <c r="O189" s="12"/>
      <c r="P189" s="9">
        <f t="shared" si="32"/>
        <v>0</v>
      </c>
      <c r="Q189" s="11"/>
      <c r="R189" s="5"/>
      <c r="S189" s="12"/>
      <c r="T189" s="9">
        <f t="shared" si="33"/>
        <v>0</v>
      </c>
      <c r="U189" s="11"/>
      <c r="V189" s="5"/>
      <c r="W189" s="12"/>
      <c r="X189" s="9">
        <f t="shared" si="34"/>
        <v>0</v>
      </c>
      <c r="Y189" s="9" t="e">
        <f>(#REF!+#REF!+#REF!)</f>
        <v>#REF!</v>
      </c>
      <c r="Z189" s="9">
        <f t="shared" si="35"/>
        <v>0</v>
      </c>
    </row>
    <row r="190" spans="1:26" x14ac:dyDescent="0.3">
      <c r="A190" s="5"/>
      <c r="B190" s="5"/>
      <c r="C190" s="5" t="e">
        <f>VLOOKUP(Table268910[[#This Row],[Redni broj natjecatelja]],'Popis sudionika'!$A$4:$C$300,2,TRUE)</f>
        <v>#N/A</v>
      </c>
      <c r="D190" s="5" t="e">
        <f>VLOOKUP(Table268910[[#This Row],[Redni broj natjecatelja]],'Popis sudionika'!$A$4:$C$300,3,TRUE)</f>
        <v>#N/A</v>
      </c>
      <c r="E190" s="11"/>
      <c r="F190" s="5"/>
      <c r="G190" s="12"/>
      <c r="H190" s="9">
        <f t="shared" si="30"/>
        <v>0</v>
      </c>
      <c r="I190" s="11"/>
      <c r="J190" s="5"/>
      <c r="K190" s="12"/>
      <c r="L190" s="9">
        <f t="shared" si="31"/>
        <v>0</v>
      </c>
      <c r="M190" s="11"/>
      <c r="N190" s="5"/>
      <c r="O190" s="12"/>
      <c r="P190" s="9">
        <f t="shared" si="32"/>
        <v>0</v>
      </c>
      <c r="Q190" s="11"/>
      <c r="R190" s="5"/>
      <c r="S190" s="12"/>
      <c r="T190" s="9">
        <f t="shared" si="33"/>
        <v>0</v>
      </c>
      <c r="U190" s="11"/>
      <c r="V190" s="5"/>
      <c r="W190" s="12"/>
      <c r="X190" s="9">
        <f t="shared" si="34"/>
        <v>0</v>
      </c>
      <c r="Y190" s="9" t="e">
        <f>(#REF!+#REF!+#REF!)</f>
        <v>#REF!</v>
      </c>
      <c r="Z190" s="9">
        <f t="shared" si="35"/>
        <v>0</v>
      </c>
    </row>
    <row r="191" spans="1:26" x14ac:dyDescent="0.3">
      <c r="A191" s="5"/>
      <c r="B191" s="5"/>
      <c r="C191" s="5" t="e">
        <f>VLOOKUP(Table268910[[#This Row],[Redni broj natjecatelja]],'Popis sudionika'!$A$4:$C$300,2,TRUE)</f>
        <v>#N/A</v>
      </c>
      <c r="D191" s="5" t="e">
        <f>VLOOKUP(Table268910[[#This Row],[Redni broj natjecatelja]],'Popis sudionika'!$A$4:$C$300,3,TRUE)</f>
        <v>#N/A</v>
      </c>
      <c r="E191" s="11"/>
      <c r="F191" s="5"/>
      <c r="G191" s="12"/>
      <c r="H191" s="9">
        <f t="shared" si="30"/>
        <v>0</v>
      </c>
      <c r="I191" s="11"/>
      <c r="J191" s="5"/>
      <c r="K191" s="12"/>
      <c r="L191" s="9">
        <f t="shared" si="31"/>
        <v>0</v>
      </c>
      <c r="M191" s="11"/>
      <c r="N191" s="5"/>
      <c r="O191" s="12"/>
      <c r="P191" s="9">
        <f t="shared" si="32"/>
        <v>0</v>
      </c>
      <c r="Q191" s="11"/>
      <c r="R191" s="5"/>
      <c r="S191" s="12"/>
      <c r="T191" s="9">
        <f t="shared" si="33"/>
        <v>0</v>
      </c>
      <c r="U191" s="11"/>
      <c r="V191" s="5"/>
      <c r="W191" s="12"/>
      <c r="X191" s="9">
        <f t="shared" si="34"/>
        <v>0</v>
      </c>
      <c r="Y191" s="9" t="e">
        <f>(#REF!+#REF!+#REF!)</f>
        <v>#REF!</v>
      </c>
      <c r="Z191" s="9">
        <f t="shared" si="35"/>
        <v>0</v>
      </c>
    </row>
    <row r="192" spans="1:26" x14ac:dyDescent="0.3">
      <c r="A192" s="5"/>
      <c r="B192" s="5"/>
      <c r="C192" s="5" t="e">
        <f>VLOOKUP(Table268910[[#This Row],[Redni broj natjecatelja]],'Popis sudionika'!$A$4:$C$300,2,TRUE)</f>
        <v>#N/A</v>
      </c>
      <c r="D192" s="5" t="e">
        <f>VLOOKUP(Table268910[[#This Row],[Redni broj natjecatelja]],'Popis sudionika'!$A$4:$C$300,3,TRUE)</f>
        <v>#N/A</v>
      </c>
      <c r="E192" s="11"/>
      <c r="F192" s="5"/>
      <c r="G192" s="12"/>
      <c r="H192" s="9">
        <f t="shared" si="30"/>
        <v>0</v>
      </c>
      <c r="I192" s="11"/>
      <c r="J192" s="5"/>
      <c r="K192" s="12"/>
      <c r="L192" s="9">
        <f t="shared" si="31"/>
        <v>0</v>
      </c>
      <c r="M192" s="11"/>
      <c r="N192" s="5"/>
      <c r="O192" s="12"/>
      <c r="P192" s="9">
        <f t="shared" si="32"/>
        <v>0</v>
      </c>
      <c r="Q192" s="11"/>
      <c r="R192" s="5"/>
      <c r="S192" s="12"/>
      <c r="T192" s="9">
        <f t="shared" si="33"/>
        <v>0</v>
      </c>
      <c r="U192" s="11"/>
      <c r="V192" s="5"/>
      <c r="W192" s="12"/>
      <c r="X192" s="9">
        <f t="shared" si="34"/>
        <v>0</v>
      </c>
      <c r="Y192" s="9" t="e">
        <f>(#REF!+#REF!+#REF!)</f>
        <v>#REF!</v>
      </c>
      <c r="Z192" s="9">
        <f t="shared" si="35"/>
        <v>0</v>
      </c>
    </row>
    <row r="193" spans="1:26" x14ac:dyDescent="0.3">
      <c r="A193" s="5"/>
      <c r="B193" s="5"/>
      <c r="C193" s="5" t="e">
        <f>VLOOKUP(Table268910[[#This Row],[Redni broj natjecatelja]],'Popis sudionika'!$A$4:$C$300,2,TRUE)</f>
        <v>#N/A</v>
      </c>
      <c r="D193" s="5" t="e">
        <f>VLOOKUP(Table268910[[#This Row],[Redni broj natjecatelja]],'Popis sudionika'!$A$4:$C$300,3,TRUE)</f>
        <v>#N/A</v>
      </c>
      <c r="E193" s="11"/>
      <c r="F193" s="5"/>
      <c r="G193" s="12"/>
      <c r="H193" s="9">
        <f t="shared" si="30"/>
        <v>0</v>
      </c>
      <c r="I193" s="11"/>
      <c r="J193" s="5"/>
      <c r="K193" s="12"/>
      <c r="L193" s="9">
        <f t="shared" si="31"/>
        <v>0</v>
      </c>
      <c r="M193" s="11"/>
      <c r="N193" s="5"/>
      <c r="O193" s="12"/>
      <c r="P193" s="9">
        <f t="shared" si="32"/>
        <v>0</v>
      </c>
      <c r="Q193" s="11"/>
      <c r="R193" s="5"/>
      <c r="S193" s="12"/>
      <c r="T193" s="9">
        <f t="shared" si="33"/>
        <v>0</v>
      </c>
      <c r="U193" s="11"/>
      <c r="V193" s="5"/>
      <c r="W193" s="12"/>
      <c r="X193" s="9">
        <f t="shared" si="34"/>
        <v>0</v>
      </c>
      <c r="Y193" s="9" t="e">
        <f>(#REF!+#REF!+#REF!)</f>
        <v>#REF!</v>
      </c>
      <c r="Z193" s="9">
        <f t="shared" si="35"/>
        <v>0</v>
      </c>
    </row>
    <row r="194" spans="1:26" x14ac:dyDescent="0.3">
      <c r="A194" s="5"/>
      <c r="B194" s="5"/>
      <c r="C194" s="5" t="e">
        <f>VLOOKUP(Table268910[[#This Row],[Redni broj natjecatelja]],'Popis sudionika'!$A$4:$C$300,2,TRUE)</f>
        <v>#N/A</v>
      </c>
      <c r="D194" s="5" t="e">
        <f>VLOOKUP(Table268910[[#This Row],[Redni broj natjecatelja]],'Popis sudionika'!$A$4:$C$300,3,TRUE)</f>
        <v>#N/A</v>
      </c>
      <c r="E194" s="11"/>
      <c r="F194" s="5"/>
      <c r="G194" s="12"/>
      <c r="H194" s="9">
        <f t="shared" si="30"/>
        <v>0</v>
      </c>
      <c r="I194" s="11"/>
      <c r="J194" s="5"/>
      <c r="K194" s="12"/>
      <c r="L194" s="9">
        <f t="shared" si="31"/>
        <v>0</v>
      </c>
      <c r="M194" s="11"/>
      <c r="N194" s="5"/>
      <c r="O194" s="12"/>
      <c r="P194" s="9">
        <f t="shared" si="32"/>
        <v>0</v>
      </c>
      <c r="Q194" s="11"/>
      <c r="R194" s="5"/>
      <c r="S194" s="12"/>
      <c r="T194" s="9">
        <f t="shared" si="33"/>
        <v>0</v>
      </c>
      <c r="U194" s="11"/>
      <c r="V194" s="5"/>
      <c r="W194" s="12"/>
      <c r="X194" s="9">
        <f t="shared" si="34"/>
        <v>0</v>
      </c>
      <c r="Y194" s="9" t="e">
        <f>(#REF!+#REF!+#REF!)</f>
        <v>#REF!</v>
      </c>
      <c r="Z194" s="9">
        <f t="shared" si="35"/>
        <v>0</v>
      </c>
    </row>
    <row r="195" spans="1:26" x14ac:dyDescent="0.3">
      <c r="A195" s="5"/>
      <c r="B195" s="5"/>
      <c r="C195" s="5" t="e">
        <f>VLOOKUP(Table268910[[#This Row],[Redni broj natjecatelja]],'Popis sudionika'!$A$4:$C$300,2,TRUE)</f>
        <v>#N/A</v>
      </c>
      <c r="D195" s="5" t="e">
        <f>VLOOKUP(Table268910[[#This Row],[Redni broj natjecatelja]],'Popis sudionika'!$A$4:$C$300,3,TRUE)</f>
        <v>#N/A</v>
      </c>
      <c r="E195" s="11"/>
      <c r="F195" s="5"/>
      <c r="G195" s="12"/>
      <c r="H195" s="9">
        <f t="shared" si="30"/>
        <v>0</v>
      </c>
      <c r="I195" s="11"/>
      <c r="J195" s="5"/>
      <c r="K195" s="12"/>
      <c r="L195" s="9">
        <f t="shared" si="31"/>
        <v>0</v>
      </c>
      <c r="M195" s="11"/>
      <c r="N195" s="5"/>
      <c r="O195" s="12"/>
      <c r="P195" s="9">
        <f t="shared" si="32"/>
        <v>0</v>
      </c>
      <c r="Q195" s="11"/>
      <c r="R195" s="5"/>
      <c r="S195" s="12"/>
      <c r="T195" s="9">
        <f t="shared" si="33"/>
        <v>0</v>
      </c>
      <c r="U195" s="11"/>
      <c r="V195" s="5"/>
      <c r="W195" s="12"/>
      <c r="X195" s="9">
        <f t="shared" si="34"/>
        <v>0</v>
      </c>
      <c r="Y195" s="9" t="e">
        <f>(#REF!+#REF!+#REF!)</f>
        <v>#REF!</v>
      </c>
      <c r="Z195" s="9">
        <f t="shared" si="35"/>
        <v>0</v>
      </c>
    </row>
    <row r="196" spans="1:26" x14ac:dyDescent="0.3">
      <c r="A196" s="5"/>
      <c r="B196" s="5"/>
      <c r="C196" s="5" t="e">
        <f>VLOOKUP(Table268910[[#This Row],[Redni broj natjecatelja]],'Popis sudionika'!$A$4:$C$300,2,TRUE)</f>
        <v>#N/A</v>
      </c>
      <c r="D196" s="5" t="e">
        <f>VLOOKUP(Table268910[[#This Row],[Redni broj natjecatelja]],'Popis sudionika'!$A$4:$C$300,3,TRUE)</f>
        <v>#N/A</v>
      </c>
      <c r="E196" s="11"/>
      <c r="F196" s="5"/>
      <c r="G196" s="12"/>
      <c r="H196" s="9">
        <f t="shared" ref="H196:H200" si="36">(E196+F196+G196)</f>
        <v>0</v>
      </c>
      <c r="I196" s="11"/>
      <c r="J196" s="5"/>
      <c r="K196" s="12"/>
      <c r="L196" s="9">
        <f t="shared" ref="L196:L200" si="37">(I196+J196+K196)</f>
        <v>0</v>
      </c>
      <c r="M196" s="11"/>
      <c r="N196" s="5"/>
      <c r="O196" s="12"/>
      <c r="P196" s="9">
        <f t="shared" ref="P196:P200" si="38">(M196+N196+O196)</f>
        <v>0</v>
      </c>
      <c r="Q196" s="11"/>
      <c r="R196" s="5"/>
      <c r="S196" s="12"/>
      <c r="T196" s="9">
        <f t="shared" ref="T196:T200" si="39">(Q196+R196+S196)</f>
        <v>0</v>
      </c>
      <c r="U196" s="11"/>
      <c r="V196" s="5"/>
      <c r="W196" s="12"/>
      <c r="X196" s="9">
        <f t="shared" ref="X196:X200" si="40">(U196+V196+W196)</f>
        <v>0</v>
      </c>
      <c r="Y196" s="9" t="e">
        <f>(#REF!+#REF!+#REF!)</f>
        <v>#REF!</v>
      </c>
      <c r="Z196" s="9">
        <f t="shared" si="35"/>
        <v>0</v>
      </c>
    </row>
    <row r="197" spans="1:26" x14ac:dyDescent="0.3">
      <c r="A197" s="5"/>
      <c r="B197" s="5"/>
      <c r="C197" s="5" t="e">
        <f>VLOOKUP(Table268910[[#This Row],[Redni broj natjecatelja]],'Popis sudionika'!$A$4:$C$300,2,TRUE)</f>
        <v>#N/A</v>
      </c>
      <c r="D197" s="5" t="e">
        <f>VLOOKUP(Table268910[[#This Row],[Redni broj natjecatelja]],'Popis sudionika'!$A$4:$C$300,3,TRUE)</f>
        <v>#N/A</v>
      </c>
      <c r="E197" s="11"/>
      <c r="F197" s="5"/>
      <c r="G197" s="12"/>
      <c r="H197" s="9">
        <f t="shared" si="36"/>
        <v>0</v>
      </c>
      <c r="I197" s="11"/>
      <c r="J197" s="5"/>
      <c r="K197" s="12"/>
      <c r="L197" s="9">
        <f t="shared" si="37"/>
        <v>0</v>
      </c>
      <c r="M197" s="11"/>
      <c r="N197" s="5"/>
      <c r="O197" s="12"/>
      <c r="P197" s="9">
        <f t="shared" si="38"/>
        <v>0</v>
      </c>
      <c r="Q197" s="11"/>
      <c r="R197" s="5"/>
      <c r="S197" s="12"/>
      <c r="T197" s="9">
        <f t="shared" si="39"/>
        <v>0</v>
      </c>
      <c r="U197" s="11"/>
      <c r="V197" s="5"/>
      <c r="W197" s="12"/>
      <c r="X197" s="9">
        <f t="shared" si="40"/>
        <v>0</v>
      </c>
      <c r="Y197" s="9" t="e">
        <f>(#REF!+#REF!+#REF!)</f>
        <v>#REF!</v>
      </c>
      <c r="Z197" s="9">
        <f t="shared" si="35"/>
        <v>0</v>
      </c>
    </row>
    <row r="198" spans="1:26" x14ac:dyDescent="0.3">
      <c r="A198" s="5"/>
      <c r="B198" s="5"/>
      <c r="C198" s="5" t="e">
        <f>VLOOKUP(Table268910[[#This Row],[Redni broj natjecatelja]],'Popis sudionika'!$A$4:$C$300,2,TRUE)</f>
        <v>#N/A</v>
      </c>
      <c r="D198" s="5" t="e">
        <f>VLOOKUP(Table268910[[#This Row],[Redni broj natjecatelja]],'Popis sudionika'!$A$4:$C$300,3,TRUE)</f>
        <v>#N/A</v>
      </c>
      <c r="E198" s="11"/>
      <c r="F198" s="5"/>
      <c r="G198" s="12"/>
      <c r="H198" s="9">
        <f t="shared" si="36"/>
        <v>0</v>
      </c>
      <c r="I198" s="11"/>
      <c r="J198" s="5"/>
      <c r="K198" s="12"/>
      <c r="L198" s="9">
        <f t="shared" si="37"/>
        <v>0</v>
      </c>
      <c r="M198" s="11"/>
      <c r="N198" s="5"/>
      <c r="O198" s="12"/>
      <c r="P198" s="9">
        <f t="shared" si="38"/>
        <v>0</v>
      </c>
      <c r="Q198" s="11"/>
      <c r="R198" s="5"/>
      <c r="S198" s="12"/>
      <c r="T198" s="9">
        <f t="shared" si="39"/>
        <v>0</v>
      </c>
      <c r="U198" s="11"/>
      <c r="V198" s="5"/>
      <c r="W198" s="12"/>
      <c r="X198" s="9">
        <f t="shared" si="40"/>
        <v>0</v>
      </c>
      <c r="Y198" s="9" t="e">
        <f>(#REF!+#REF!+#REF!)</f>
        <v>#REF!</v>
      </c>
      <c r="Z198" s="9">
        <f t="shared" si="35"/>
        <v>0</v>
      </c>
    </row>
    <row r="199" spans="1:26" x14ac:dyDescent="0.3">
      <c r="A199" s="5"/>
      <c r="B199" s="5"/>
      <c r="C199" s="5" t="e">
        <f>VLOOKUP(Table268910[[#This Row],[Redni broj natjecatelja]],'Popis sudionika'!$A$4:$C$300,2,TRUE)</f>
        <v>#N/A</v>
      </c>
      <c r="D199" s="5" t="e">
        <f>VLOOKUP(Table268910[[#This Row],[Redni broj natjecatelja]],'Popis sudionika'!$A$4:$C$300,3,TRUE)</f>
        <v>#N/A</v>
      </c>
      <c r="E199" s="11"/>
      <c r="F199" s="5"/>
      <c r="G199" s="12"/>
      <c r="H199" s="9">
        <f t="shared" si="36"/>
        <v>0</v>
      </c>
      <c r="I199" s="11"/>
      <c r="J199" s="5"/>
      <c r="K199" s="12"/>
      <c r="L199" s="9">
        <f t="shared" si="37"/>
        <v>0</v>
      </c>
      <c r="M199" s="11"/>
      <c r="N199" s="5"/>
      <c r="O199" s="12"/>
      <c r="P199" s="9">
        <f t="shared" si="38"/>
        <v>0</v>
      </c>
      <c r="Q199" s="11"/>
      <c r="R199" s="5"/>
      <c r="S199" s="12"/>
      <c r="T199" s="9">
        <f t="shared" si="39"/>
        <v>0</v>
      </c>
      <c r="U199" s="11"/>
      <c r="V199" s="5"/>
      <c r="W199" s="12"/>
      <c r="X199" s="9">
        <f t="shared" si="40"/>
        <v>0</v>
      </c>
      <c r="Y199" s="9" t="e">
        <f>(#REF!+#REF!+#REF!)</f>
        <v>#REF!</v>
      </c>
      <c r="Z199" s="9">
        <f t="shared" si="35"/>
        <v>0</v>
      </c>
    </row>
    <row r="200" spans="1:26" ht="15" thickBot="1" x14ac:dyDescent="0.35">
      <c r="A200" s="5"/>
      <c r="B200" s="5"/>
      <c r="C200" s="5" t="e">
        <f>VLOOKUP(Table268910[[#This Row],[Redni broj natjecatelja]],'Popis sudionika'!$A$4:$C$300,2,TRUE)</f>
        <v>#N/A</v>
      </c>
      <c r="D200" s="5" t="e">
        <f>VLOOKUP(Table268910[[#This Row],[Redni broj natjecatelja]],'Popis sudionika'!$A$4:$C$300,3,TRUE)</f>
        <v>#N/A</v>
      </c>
      <c r="E200" s="13"/>
      <c r="F200" s="14"/>
      <c r="G200" s="15"/>
      <c r="H200" s="10">
        <f t="shared" si="36"/>
        <v>0</v>
      </c>
      <c r="I200" s="13"/>
      <c r="J200" s="14"/>
      <c r="K200" s="15"/>
      <c r="L200" s="10">
        <f t="shared" si="37"/>
        <v>0</v>
      </c>
      <c r="M200" s="13"/>
      <c r="N200" s="14"/>
      <c r="O200" s="15"/>
      <c r="P200" s="10">
        <f t="shared" si="38"/>
        <v>0</v>
      </c>
      <c r="Q200" s="13"/>
      <c r="R200" s="14"/>
      <c r="S200" s="15"/>
      <c r="T200" s="10">
        <f t="shared" si="39"/>
        <v>0</v>
      </c>
      <c r="U200" s="13"/>
      <c r="V200" s="14"/>
      <c r="W200" s="15"/>
      <c r="X200" s="10">
        <f t="shared" si="40"/>
        <v>0</v>
      </c>
      <c r="Y200" s="10" t="e">
        <f>(#REF!+#REF!+#REF!)</f>
        <v>#REF!</v>
      </c>
      <c r="Z200" s="10">
        <f t="shared" si="35"/>
        <v>0</v>
      </c>
    </row>
    <row r="201" spans="1:26" ht="15" thickTop="1" x14ac:dyDescent="0.3"/>
  </sheetData>
  <mergeCells count="1">
    <mergeCell ref="A1:D1"/>
  </mergeCells>
  <pageMargins left="0.7" right="0.7" top="0.75" bottom="0.75" header="0.3" footer="0.3"/>
  <pageSetup paperSize="9" scale="47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2A88-368E-48BC-90E7-634C32481F4C}">
  <dimension ref="A1:Z201"/>
  <sheetViews>
    <sheetView topLeftCell="B1" zoomScale="84" zoomScaleNormal="84" workbookViewId="0">
      <selection activeCell="A2" sqref="A1:A1048576"/>
    </sheetView>
  </sheetViews>
  <sheetFormatPr defaultRowHeight="14.4" x14ac:dyDescent="0.3"/>
  <cols>
    <col min="1" max="1" width="13.6640625" hidden="1" customWidth="1"/>
    <col min="2" max="2" width="9.44140625" customWidth="1"/>
    <col min="3" max="3" width="24.44140625" customWidth="1"/>
    <col min="4" max="4" width="22.21875" customWidth="1"/>
    <col min="5" max="5" width="13" hidden="1" customWidth="1"/>
    <col min="6" max="8" width="10.33203125" hidden="1" customWidth="1"/>
    <col min="9" max="9" width="15.5546875" hidden="1" customWidth="1"/>
    <col min="10" max="12" width="10.33203125" hidden="1" customWidth="1"/>
    <col min="13" max="13" width="15.5546875" hidden="1" customWidth="1"/>
    <col min="14" max="16" width="10.33203125" hidden="1" customWidth="1"/>
    <col min="17" max="17" width="15.5546875" hidden="1" customWidth="1"/>
    <col min="18" max="20" width="10.33203125" hidden="1" customWidth="1"/>
    <col min="21" max="21" width="15.5546875" hidden="1" customWidth="1"/>
    <col min="22" max="25" width="10.33203125" hidden="1" customWidth="1"/>
    <col min="26" max="26" width="11.44140625" customWidth="1"/>
  </cols>
  <sheetData>
    <row r="1" spans="1:26" x14ac:dyDescent="0.3">
      <c r="A1" s="28" t="s">
        <v>440</v>
      </c>
      <c r="B1" s="28"/>
      <c r="C1" s="28"/>
      <c r="D1" s="28"/>
    </row>
    <row r="3" spans="1:26" s="3" customFormat="1" ht="28.8" x14ac:dyDescent="0.3">
      <c r="A3" s="2" t="s">
        <v>24</v>
      </c>
      <c r="B3" s="2" t="s">
        <v>23</v>
      </c>
      <c r="C3" s="1" t="s">
        <v>25</v>
      </c>
      <c r="D3" s="1" t="s">
        <v>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1</v>
      </c>
    </row>
    <row r="4" spans="1:26" x14ac:dyDescent="0.3">
      <c r="A4" s="19" t="s">
        <v>225</v>
      </c>
      <c r="B4" s="19" t="s">
        <v>225</v>
      </c>
      <c r="C4" s="19" t="str">
        <f>VLOOKUP(Table26891023[[#This Row],[Redni broj natjecatelja]],'Popis sudionika'!$A$4:$C$300,2,TRUE)</f>
        <v>Miro Križanac</v>
      </c>
      <c r="D4" s="19" t="str">
        <f>VLOOKUP(Table26891023[[#This Row],[Redni broj natjecatelja]],'Popis sudionika'!$A$4:$C$300,3,TRUE)</f>
        <v>Vinkovci, HR</v>
      </c>
      <c r="E4" s="20">
        <v>13.8</v>
      </c>
      <c r="F4" s="19">
        <v>18.600000000000001</v>
      </c>
      <c r="G4" s="21">
        <v>21.1</v>
      </c>
      <c r="H4" s="22">
        <f t="shared" ref="H4:H35" si="0">(E4+F4+G4)</f>
        <v>53.500000000000007</v>
      </c>
      <c r="I4" s="20">
        <v>13.8</v>
      </c>
      <c r="J4" s="19">
        <v>18.899999999999999</v>
      </c>
      <c r="K4" s="21">
        <v>22.1</v>
      </c>
      <c r="L4" s="22">
        <f t="shared" ref="L4:L35" si="1">(I4+J4+K4)</f>
        <v>54.800000000000004</v>
      </c>
      <c r="M4" s="20">
        <v>14.1</v>
      </c>
      <c r="N4" s="19">
        <v>18.7</v>
      </c>
      <c r="O4" s="21">
        <v>23.3</v>
      </c>
      <c r="P4" s="22">
        <f t="shared" ref="P4:P35" si="2">(M4+N4+O4)</f>
        <v>56.099999999999994</v>
      </c>
      <c r="Q4" s="20">
        <v>14.3</v>
      </c>
      <c r="R4" s="19">
        <v>19.100000000000001</v>
      </c>
      <c r="S4" s="21">
        <v>24.1</v>
      </c>
      <c r="T4" s="22">
        <f t="shared" ref="T4:T35" si="3">(Q4+R4+S4)</f>
        <v>57.500000000000007</v>
      </c>
      <c r="U4" s="20">
        <v>14.4</v>
      </c>
      <c r="V4" s="19">
        <v>18.899999999999999</v>
      </c>
      <c r="W4" s="21">
        <v>23.7</v>
      </c>
      <c r="X4" s="22">
        <f t="shared" ref="X4:X35" si="4">(U4+V4+W4)</f>
        <v>57</v>
      </c>
      <c r="Y4" s="22" t="e">
        <f>(#REF!+#REF!+#REF!)</f>
        <v>#REF!</v>
      </c>
      <c r="Z4" s="22">
        <f t="shared" ref="Z4:Z35" si="5">(H4+L4+P4+T4+X4)/5</f>
        <v>55.779999999999994</v>
      </c>
    </row>
    <row r="5" spans="1:26" x14ac:dyDescent="0.3">
      <c r="A5" s="19" t="s">
        <v>224</v>
      </c>
      <c r="B5" s="19" t="s">
        <v>224</v>
      </c>
      <c r="C5" s="19" t="str">
        <f>VLOOKUP(Table26891023[[#This Row],[Redni broj natjecatelja]],'Popis sudionika'!$A$4:$C$300,2,TRUE)</f>
        <v>Marija Živković</v>
      </c>
      <c r="D5" s="19" t="str">
        <f>VLOOKUP(Table26891023[[#This Row],[Redni broj natjecatelja]],'Popis sudionika'!$A$4:$C$300,3,TRUE)</f>
        <v>Vir, Štitar, HR</v>
      </c>
      <c r="E5" s="20">
        <v>13.7</v>
      </c>
      <c r="F5" s="19">
        <v>17.899999999999999</v>
      </c>
      <c r="G5" s="21">
        <v>22.3</v>
      </c>
      <c r="H5" s="22">
        <f t="shared" si="0"/>
        <v>53.9</v>
      </c>
      <c r="I5" s="20">
        <v>14.1</v>
      </c>
      <c r="J5" s="19">
        <v>18.5</v>
      </c>
      <c r="K5" s="21">
        <v>22.5</v>
      </c>
      <c r="L5" s="22">
        <f t="shared" si="1"/>
        <v>55.1</v>
      </c>
      <c r="M5" s="20">
        <v>13.7</v>
      </c>
      <c r="N5" s="19">
        <v>18.5</v>
      </c>
      <c r="O5" s="21">
        <v>23.2</v>
      </c>
      <c r="P5" s="22">
        <f t="shared" si="2"/>
        <v>55.400000000000006</v>
      </c>
      <c r="Q5" s="20">
        <v>13.8</v>
      </c>
      <c r="R5" s="19">
        <v>18.7</v>
      </c>
      <c r="S5" s="21">
        <v>22.7</v>
      </c>
      <c r="T5" s="22">
        <f t="shared" si="3"/>
        <v>55.2</v>
      </c>
      <c r="U5" s="20">
        <v>14.5</v>
      </c>
      <c r="V5" s="19">
        <v>19.100000000000001</v>
      </c>
      <c r="W5" s="21">
        <v>24.1</v>
      </c>
      <c r="X5" s="22">
        <f t="shared" si="4"/>
        <v>57.7</v>
      </c>
      <c r="Y5" s="22" t="e">
        <f>(#REF!+#REF!+#REF!)</f>
        <v>#REF!</v>
      </c>
      <c r="Z5" s="22">
        <f t="shared" si="5"/>
        <v>55.46</v>
      </c>
    </row>
    <row r="6" spans="1:26" x14ac:dyDescent="0.3">
      <c r="A6" s="19" t="s">
        <v>237</v>
      </c>
      <c r="B6" s="19" t="s">
        <v>237</v>
      </c>
      <c r="C6" s="19" t="str">
        <f>VLOOKUP(Table26891023[[#This Row],[Redni broj natjecatelja]],'Popis sudionika'!$A$4:$C$300,2,TRUE)</f>
        <v>Slobodan Stanković</v>
      </c>
      <c r="D6" s="19" t="str">
        <f>VLOOKUP(Table26891023[[#This Row],[Redni broj natjecatelja]],'Popis sudionika'!$A$4:$C$300,3,TRUE)</f>
        <v>Beli Manastir, HR</v>
      </c>
      <c r="E6" s="20">
        <v>14.3</v>
      </c>
      <c r="F6" s="19">
        <v>18.7</v>
      </c>
      <c r="G6" s="21">
        <v>22.3</v>
      </c>
      <c r="H6" s="22">
        <f t="shared" si="0"/>
        <v>55.3</v>
      </c>
      <c r="I6" s="20">
        <v>14.2</v>
      </c>
      <c r="J6" s="19">
        <v>19.100000000000001</v>
      </c>
      <c r="K6" s="21">
        <v>23.2</v>
      </c>
      <c r="L6" s="22">
        <f t="shared" si="1"/>
        <v>56.5</v>
      </c>
      <c r="M6" s="20">
        <v>14.5</v>
      </c>
      <c r="N6" s="19">
        <v>18.7</v>
      </c>
      <c r="O6" s="21">
        <v>23.1</v>
      </c>
      <c r="P6" s="22">
        <f t="shared" si="2"/>
        <v>56.300000000000004</v>
      </c>
      <c r="Q6" s="20">
        <v>14.4</v>
      </c>
      <c r="R6" s="19">
        <v>18.899999999999999</v>
      </c>
      <c r="S6" s="21">
        <v>21.9</v>
      </c>
      <c r="T6" s="22">
        <f t="shared" si="3"/>
        <v>55.199999999999996</v>
      </c>
      <c r="U6" s="20">
        <v>14.1</v>
      </c>
      <c r="V6" s="19">
        <v>18.100000000000001</v>
      </c>
      <c r="W6" s="21">
        <v>21.2</v>
      </c>
      <c r="X6" s="22">
        <f t="shared" si="4"/>
        <v>53.400000000000006</v>
      </c>
      <c r="Y6" s="22" t="e">
        <f>(#REF!+#REF!+#REF!)</f>
        <v>#REF!</v>
      </c>
      <c r="Z6" s="22">
        <f t="shared" si="5"/>
        <v>55.339999999999996</v>
      </c>
    </row>
    <row r="7" spans="1:26" x14ac:dyDescent="0.3">
      <c r="A7" s="19" t="s">
        <v>230</v>
      </c>
      <c r="B7" s="19" t="s">
        <v>230</v>
      </c>
      <c r="C7" s="19" t="str">
        <f>VLOOKUP(Table26891023[[#This Row],[Redni broj natjecatelja]],'Popis sudionika'!$A$4:$C$300,2,TRUE)</f>
        <v>OPG Petar Dobrovac</v>
      </c>
      <c r="D7" s="19" t="str">
        <f>VLOOKUP(Table26891023[[#This Row],[Redni broj natjecatelja]],'Popis sudionika'!$A$4:$C$300,3,TRUE)</f>
        <v>Kneževi Vinogradi, HR</v>
      </c>
      <c r="E7" s="20">
        <v>13.9</v>
      </c>
      <c r="F7" s="19">
        <v>18.5</v>
      </c>
      <c r="G7" s="21">
        <v>22.8</v>
      </c>
      <c r="H7" s="22">
        <f t="shared" si="0"/>
        <v>55.2</v>
      </c>
      <c r="I7" s="20">
        <v>13.9</v>
      </c>
      <c r="J7" s="19">
        <v>17.600000000000001</v>
      </c>
      <c r="K7" s="21">
        <v>22.8</v>
      </c>
      <c r="L7" s="22">
        <f t="shared" si="1"/>
        <v>54.3</v>
      </c>
      <c r="M7" s="20">
        <v>13.9</v>
      </c>
      <c r="N7" s="19">
        <v>17.8</v>
      </c>
      <c r="O7" s="21">
        <v>22.9</v>
      </c>
      <c r="P7" s="22">
        <f t="shared" si="2"/>
        <v>54.6</v>
      </c>
      <c r="Q7" s="20">
        <v>14.3</v>
      </c>
      <c r="R7" s="19">
        <v>18.7</v>
      </c>
      <c r="S7" s="21">
        <v>22.3</v>
      </c>
      <c r="T7" s="22">
        <f t="shared" si="3"/>
        <v>55.3</v>
      </c>
      <c r="U7" s="20">
        <v>14.5</v>
      </c>
      <c r="V7" s="19">
        <v>18.2</v>
      </c>
      <c r="W7" s="21">
        <v>21.5</v>
      </c>
      <c r="X7" s="22">
        <f t="shared" si="4"/>
        <v>54.2</v>
      </c>
      <c r="Y7" s="22" t="e">
        <f>(#REF!+#REF!+#REF!)</f>
        <v>#REF!</v>
      </c>
      <c r="Z7" s="22">
        <f t="shared" si="5"/>
        <v>54.719999999999992</v>
      </c>
    </row>
    <row r="8" spans="1:26" x14ac:dyDescent="0.3">
      <c r="A8" s="19" t="s">
        <v>223</v>
      </c>
      <c r="B8" s="19" t="s">
        <v>223</v>
      </c>
      <c r="C8" s="19" t="str">
        <f>VLOOKUP(Table26891023[[#This Row],[Redni broj natjecatelja]],'Popis sudionika'!$A$4:$C$300,2,TRUE)</f>
        <v>Vjeko Pavković</v>
      </c>
      <c r="D8" s="19" t="str">
        <f>VLOOKUP(Table26891023[[#This Row],[Redni broj natjecatelja]],'Popis sudionika'!$A$4:$C$300,3,TRUE)</f>
        <v>Rakitno</v>
      </c>
      <c r="E8" s="20">
        <v>13.95</v>
      </c>
      <c r="F8" s="19">
        <v>18.2</v>
      </c>
      <c r="G8" s="21">
        <v>20.8</v>
      </c>
      <c r="H8" s="22">
        <f t="shared" si="0"/>
        <v>52.95</v>
      </c>
      <c r="I8" s="20">
        <v>14</v>
      </c>
      <c r="J8" s="19">
        <v>18.600000000000001</v>
      </c>
      <c r="K8" s="21">
        <v>21.7</v>
      </c>
      <c r="L8" s="22">
        <f t="shared" si="1"/>
        <v>54.3</v>
      </c>
      <c r="M8" s="20">
        <v>14.1</v>
      </c>
      <c r="N8" s="19">
        <v>17.2</v>
      </c>
      <c r="O8" s="21">
        <v>22.5</v>
      </c>
      <c r="P8" s="22">
        <f t="shared" si="2"/>
        <v>53.8</v>
      </c>
      <c r="Q8" s="20">
        <v>14.5</v>
      </c>
      <c r="R8" s="19">
        <v>18.2</v>
      </c>
      <c r="S8" s="21">
        <v>21.7</v>
      </c>
      <c r="T8" s="22">
        <f t="shared" si="3"/>
        <v>54.400000000000006</v>
      </c>
      <c r="U8" s="20">
        <v>14.1</v>
      </c>
      <c r="V8" s="19">
        <v>18.899999999999999</v>
      </c>
      <c r="W8" s="21">
        <v>23.9</v>
      </c>
      <c r="X8" s="22">
        <f t="shared" si="4"/>
        <v>56.9</v>
      </c>
      <c r="Y8" s="22" t="e">
        <f>(#REF!+#REF!+#REF!)</f>
        <v>#REF!</v>
      </c>
      <c r="Z8" s="22">
        <f t="shared" si="5"/>
        <v>54.470000000000006</v>
      </c>
    </row>
    <row r="9" spans="1:26" x14ac:dyDescent="0.3">
      <c r="A9" s="19" t="s">
        <v>236</v>
      </c>
      <c r="B9" s="19" t="s">
        <v>236</v>
      </c>
      <c r="C9" s="19" t="str">
        <f>VLOOKUP(Table26891023[[#This Row],[Redni broj natjecatelja]],'Popis sudionika'!$A$4:$C$300,2,TRUE)</f>
        <v>Željko Dalić</v>
      </c>
      <c r="D9" s="19" t="str">
        <f>VLOOKUP(Table26891023[[#This Row],[Redni broj natjecatelja]],'Popis sudionika'!$A$4:$C$300,3,TRUE)</f>
        <v>Beli Manastir, HR</v>
      </c>
      <c r="E9" s="20">
        <v>13.9</v>
      </c>
      <c r="F9" s="19">
        <v>17.899999999999999</v>
      </c>
      <c r="G9" s="21">
        <v>20.2</v>
      </c>
      <c r="H9" s="22">
        <f t="shared" si="0"/>
        <v>52</v>
      </c>
      <c r="I9" s="20">
        <v>14.1</v>
      </c>
      <c r="J9" s="19">
        <v>18.100000000000001</v>
      </c>
      <c r="K9" s="21">
        <v>22.1</v>
      </c>
      <c r="L9" s="22">
        <f t="shared" si="1"/>
        <v>54.300000000000004</v>
      </c>
      <c r="M9" s="20">
        <v>14.1</v>
      </c>
      <c r="N9" s="19">
        <v>18.7</v>
      </c>
      <c r="O9" s="21">
        <v>22.8</v>
      </c>
      <c r="P9" s="22">
        <f t="shared" si="2"/>
        <v>55.599999999999994</v>
      </c>
      <c r="Q9" s="20">
        <v>13.9</v>
      </c>
      <c r="R9" s="19">
        <v>18.2</v>
      </c>
      <c r="S9" s="21">
        <v>23.1</v>
      </c>
      <c r="T9" s="22">
        <f t="shared" si="3"/>
        <v>55.2</v>
      </c>
      <c r="U9" s="20">
        <v>13.7</v>
      </c>
      <c r="V9" s="19">
        <v>18.3</v>
      </c>
      <c r="W9" s="21">
        <v>22.5</v>
      </c>
      <c r="X9" s="22">
        <f t="shared" si="4"/>
        <v>54.5</v>
      </c>
      <c r="Y9" s="22" t="e">
        <f>(#REF!+#REF!+#REF!)</f>
        <v>#REF!</v>
      </c>
      <c r="Z9" s="22">
        <f t="shared" si="5"/>
        <v>54.320000000000007</v>
      </c>
    </row>
    <row r="10" spans="1:26" x14ac:dyDescent="0.3">
      <c r="A10" s="19" t="s">
        <v>226</v>
      </c>
      <c r="B10" s="19" t="s">
        <v>226</v>
      </c>
      <c r="C10" s="19" t="str">
        <f>VLOOKUP(Table26891023[[#This Row],[Redni broj natjecatelja]],'Popis sudionika'!$A$4:$C$300,2,TRUE)</f>
        <v>Ante Milas</v>
      </c>
      <c r="D10" s="19" t="str">
        <f>VLOOKUP(Table26891023[[#This Row],[Redni broj natjecatelja]],'Popis sudionika'!$A$4:$C$300,3,TRUE)</f>
        <v>Osijek, HR</v>
      </c>
      <c r="E10" s="20">
        <v>14.2</v>
      </c>
      <c r="F10" s="19">
        <v>18.899999999999999</v>
      </c>
      <c r="G10" s="21">
        <v>20.25</v>
      </c>
      <c r="H10" s="22">
        <f t="shared" si="0"/>
        <v>53.349999999999994</v>
      </c>
      <c r="I10" s="20">
        <v>13.1</v>
      </c>
      <c r="J10" s="19">
        <v>17.2</v>
      </c>
      <c r="K10" s="21">
        <v>21.7</v>
      </c>
      <c r="L10" s="22">
        <f t="shared" si="1"/>
        <v>52</v>
      </c>
      <c r="M10" s="20">
        <v>13.9</v>
      </c>
      <c r="N10" s="19">
        <v>17.7</v>
      </c>
      <c r="O10" s="21">
        <v>23.6</v>
      </c>
      <c r="P10" s="22">
        <f t="shared" si="2"/>
        <v>55.2</v>
      </c>
      <c r="Q10" s="20">
        <v>13.8</v>
      </c>
      <c r="R10" s="19">
        <v>18.2</v>
      </c>
      <c r="S10" s="21">
        <v>22.7</v>
      </c>
      <c r="T10" s="22">
        <f t="shared" si="3"/>
        <v>54.7</v>
      </c>
      <c r="U10" s="20">
        <v>13.8</v>
      </c>
      <c r="V10" s="19">
        <v>18.5</v>
      </c>
      <c r="W10" s="21">
        <v>23.5</v>
      </c>
      <c r="X10" s="22">
        <f t="shared" si="4"/>
        <v>55.8</v>
      </c>
      <c r="Y10" s="22" t="e">
        <f>(#REF!+#REF!+#REF!)</f>
        <v>#REF!</v>
      </c>
      <c r="Z10" s="22">
        <f t="shared" si="5"/>
        <v>54.21</v>
      </c>
    </row>
    <row r="11" spans="1:26" x14ac:dyDescent="0.3">
      <c r="A11" s="23" t="s">
        <v>234</v>
      </c>
      <c r="B11" s="23" t="s">
        <v>234</v>
      </c>
      <c r="C11" s="23" t="str">
        <f>VLOOKUP(Table26891023[[#This Row],[Redni broj natjecatelja]],'Popis sudionika'!$A$4:$C$300,2,TRUE)</f>
        <v>OPG Mlinarević</v>
      </c>
      <c r="D11" s="23" t="str">
        <f>VLOOKUP(Table26891023[[#This Row],[Redni broj natjecatelja]],'Popis sudionika'!$A$4:$C$300,3,TRUE)</f>
        <v>HR</v>
      </c>
      <c r="E11" s="24">
        <v>13.8</v>
      </c>
      <c r="F11" s="23">
        <v>18.2</v>
      </c>
      <c r="G11" s="25">
        <v>22.1</v>
      </c>
      <c r="H11" s="26">
        <f t="shared" si="0"/>
        <v>54.1</v>
      </c>
      <c r="I11" s="24">
        <v>13.4</v>
      </c>
      <c r="J11" s="23">
        <v>17.3</v>
      </c>
      <c r="K11" s="25">
        <v>22.1</v>
      </c>
      <c r="L11" s="26">
        <f t="shared" si="1"/>
        <v>52.800000000000004</v>
      </c>
      <c r="M11" s="24">
        <v>14.2</v>
      </c>
      <c r="N11" s="23">
        <v>17.5</v>
      </c>
      <c r="O11" s="25">
        <v>22.9</v>
      </c>
      <c r="P11" s="26">
        <f t="shared" si="2"/>
        <v>54.599999999999994</v>
      </c>
      <c r="Q11" s="24">
        <v>14.1</v>
      </c>
      <c r="R11" s="23">
        <v>18.7</v>
      </c>
      <c r="S11" s="25">
        <v>22.2</v>
      </c>
      <c r="T11" s="26">
        <f t="shared" si="3"/>
        <v>55</v>
      </c>
      <c r="U11" s="24">
        <v>13.8</v>
      </c>
      <c r="V11" s="23">
        <v>17.899999999999999</v>
      </c>
      <c r="W11" s="25">
        <v>20.5</v>
      </c>
      <c r="X11" s="26">
        <f t="shared" si="4"/>
        <v>52.2</v>
      </c>
      <c r="Y11" s="26" t="e">
        <f>(#REF!+#REF!+#REF!)</f>
        <v>#REF!</v>
      </c>
      <c r="Z11" s="26">
        <f t="shared" si="5"/>
        <v>53.739999999999995</v>
      </c>
    </row>
    <row r="12" spans="1:26" x14ac:dyDescent="0.3">
      <c r="A12" s="23" t="s">
        <v>238</v>
      </c>
      <c r="B12" s="23" t="s">
        <v>238</v>
      </c>
      <c r="C12" s="23" t="str">
        <f>VLOOKUP(Table26891023[[#This Row],[Redni broj natjecatelja]],'Popis sudionika'!$A$4:$C$300,2,TRUE)</f>
        <v>OPG Branko Radonjić</v>
      </c>
      <c r="D12" s="23" t="str">
        <f>VLOOKUP(Table26891023[[#This Row],[Redni broj natjecatelja]],'Popis sudionika'!$A$4:$C$300,3,TRUE)</f>
        <v>Baranja, HR</v>
      </c>
      <c r="E12" s="24">
        <v>13.15</v>
      </c>
      <c r="F12" s="23">
        <v>17.899999999999999</v>
      </c>
      <c r="G12" s="25">
        <v>22.1</v>
      </c>
      <c r="H12" s="26">
        <f t="shared" si="0"/>
        <v>53.15</v>
      </c>
      <c r="I12" s="24">
        <v>13.9</v>
      </c>
      <c r="J12" s="23">
        <v>18.600000000000001</v>
      </c>
      <c r="K12" s="25">
        <v>22.9</v>
      </c>
      <c r="L12" s="26">
        <f t="shared" si="1"/>
        <v>55.4</v>
      </c>
      <c r="M12" s="24">
        <v>13.5</v>
      </c>
      <c r="N12" s="23">
        <v>17.100000000000001</v>
      </c>
      <c r="O12" s="25">
        <v>22.1</v>
      </c>
      <c r="P12" s="26">
        <f t="shared" si="2"/>
        <v>52.7</v>
      </c>
      <c r="Q12" s="24">
        <v>13.9</v>
      </c>
      <c r="R12" s="23">
        <v>18.5</v>
      </c>
      <c r="S12" s="25">
        <v>21.2</v>
      </c>
      <c r="T12" s="26">
        <f t="shared" si="3"/>
        <v>53.599999999999994</v>
      </c>
      <c r="U12" s="24">
        <v>13.7</v>
      </c>
      <c r="V12" s="23">
        <v>17.8</v>
      </c>
      <c r="W12" s="25">
        <v>21.5</v>
      </c>
      <c r="X12" s="26">
        <f t="shared" si="4"/>
        <v>53</v>
      </c>
      <c r="Y12" s="26" t="e">
        <f>(#REF!+#REF!+#REF!)</f>
        <v>#REF!</v>
      </c>
      <c r="Z12" s="26">
        <f t="shared" si="5"/>
        <v>53.570000000000007</v>
      </c>
    </row>
    <row r="13" spans="1:26" x14ac:dyDescent="0.3">
      <c r="A13" s="23" t="s">
        <v>140</v>
      </c>
      <c r="B13" s="23" t="s">
        <v>140</v>
      </c>
      <c r="C13" s="23" t="str">
        <f>VLOOKUP(Table26891023[[#This Row],[Redni broj natjecatelja]],'Popis sudionika'!$A$4:$C$300,2,TRUE)</f>
        <v>BSRZ Baranjac</v>
      </c>
      <c r="D13" s="23" t="str">
        <f>VLOOKUP(Table26891023[[#This Row],[Redni broj natjecatelja]],'Popis sudionika'!$A$4:$C$300,3,TRUE)</f>
        <v>Beli Manastir, HR</v>
      </c>
      <c r="E13" s="24">
        <v>13.8</v>
      </c>
      <c r="F13" s="23">
        <v>18.2</v>
      </c>
      <c r="G13" s="25">
        <v>20.6</v>
      </c>
      <c r="H13" s="26">
        <f t="shared" si="0"/>
        <v>52.6</v>
      </c>
      <c r="I13" s="24">
        <v>13.8</v>
      </c>
      <c r="J13" s="23">
        <v>18.100000000000001</v>
      </c>
      <c r="K13" s="25">
        <v>20.100000000000001</v>
      </c>
      <c r="L13" s="26">
        <f t="shared" si="1"/>
        <v>52</v>
      </c>
      <c r="M13" s="24">
        <v>13.8</v>
      </c>
      <c r="N13" s="23">
        <v>17.7</v>
      </c>
      <c r="O13" s="25">
        <v>23.1</v>
      </c>
      <c r="P13" s="26">
        <f t="shared" si="2"/>
        <v>54.6</v>
      </c>
      <c r="Q13" s="24">
        <v>14.2</v>
      </c>
      <c r="R13" s="23">
        <v>18.899999999999999</v>
      </c>
      <c r="S13" s="25">
        <v>21.9</v>
      </c>
      <c r="T13" s="26">
        <f t="shared" si="3"/>
        <v>54.999999999999993</v>
      </c>
      <c r="U13" s="24">
        <v>14.2</v>
      </c>
      <c r="V13" s="23">
        <v>18.5</v>
      </c>
      <c r="W13" s="25">
        <v>20</v>
      </c>
      <c r="X13" s="26">
        <f t="shared" si="4"/>
        <v>52.7</v>
      </c>
      <c r="Y13" s="26" t="e">
        <f>(#REF!+#REF!+#REF!)</f>
        <v>#REF!</v>
      </c>
      <c r="Z13" s="26">
        <f t="shared" si="5"/>
        <v>53.379999999999995</v>
      </c>
    </row>
    <row r="14" spans="1:26" x14ac:dyDescent="0.3">
      <c r="A14" s="23" t="s">
        <v>229</v>
      </c>
      <c r="B14" s="23" t="s">
        <v>229</v>
      </c>
      <c r="C14" s="23" t="str">
        <f>VLOOKUP(Table26891023[[#This Row],[Redni broj natjecatelja]],'Popis sudionika'!$A$4:$C$300,2,TRUE)</f>
        <v>Đorđe Lazarov</v>
      </c>
      <c r="D14" s="23" t="str">
        <f>VLOOKUP(Table26891023[[#This Row],[Redni broj natjecatelja]],'Popis sudionika'!$A$4:$C$300,3,TRUE)</f>
        <v>Bačinci, SRB</v>
      </c>
      <c r="E14" s="24">
        <v>14</v>
      </c>
      <c r="F14" s="23">
        <v>18.600000000000001</v>
      </c>
      <c r="G14" s="25">
        <v>20.2</v>
      </c>
      <c r="H14" s="26">
        <f t="shared" si="0"/>
        <v>52.8</v>
      </c>
      <c r="I14" s="24">
        <v>13.9</v>
      </c>
      <c r="J14" s="23">
        <v>17.899999999999999</v>
      </c>
      <c r="K14" s="25">
        <v>19.2</v>
      </c>
      <c r="L14" s="26">
        <f t="shared" si="1"/>
        <v>51</v>
      </c>
      <c r="M14" s="24">
        <v>13.7</v>
      </c>
      <c r="N14" s="23">
        <v>17.100000000000001</v>
      </c>
      <c r="O14" s="25">
        <v>23.2</v>
      </c>
      <c r="P14" s="26">
        <f t="shared" si="2"/>
        <v>54</v>
      </c>
      <c r="Q14" s="24">
        <v>13.2</v>
      </c>
      <c r="R14" s="23">
        <v>18.7</v>
      </c>
      <c r="S14" s="25">
        <v>21.2</v>
      </c>
      <c r="T14" s="26">
        <f t="shared" si="3"/>
        <v>53.099999999999994</v>
      </c>
      <c r="U14" s="24">
        <v>14.1</v>
      </c>
      <c r="V14" s="23">
        <v>18.8</v>
      </c>
      <c r="W14" s="25">
        <v>22.3</v>
      </c>
      <c r="X14" s="26">
        <f t="shared" si="4"/>
        <v>55.2</v>
      </c>
      <c r="Y14" s="26" t="e">
        <f>(#REF!+#REF!+#REF!)</f>
        <v>#REF!</v>
      </c>
      <c r="Z14" s="26">
        <f t="shared" si="5"/>
        <v>53.220000000000006</v>
      </c>
    </row>
    <row r="15" spans="1:26" x14ac:dyDescent="0.3">
      <c r="A15" s="23" t="s">
        <v>228</v>
      </c>
      <c r="B15" s="23" t="s">
        <v>228</v>
      </c>
      <c r="C15" s="23" t="str">
        <f>VLOOKUP(Table26891023[[#This Row],[Redni broj natjecatelja]],'Popis sudionika'!$A$4:$C$300,2,TRUE)</f>
        <v>Ante Milas</v>
      </c>
      <c r="D15" s="23" t="str">
        <f>VLOOKUP(Table26891023[[#This Row],[Redni broj natjecatelja]],'Popis sudionika'!$A$4:$C$300,3,TRUE)</f>
        <v>Osijek, HR</v>
      </c>
      <c r="E15" s="24">
        <v>14</v>
      </c>
      <c r="F15" s="23">
        <v>18.600000000000001</v>
      </c>
      <c r="G15" s="25">
        <v>21.8</v>
      </c>
      <c r="H15" s="26">
        <f t="shared" si="0"/>
        <v>54.400000000000006</v>
      </c>
      <c r="I15" s="24">
        <v>14.1</v>
      </c>
      <c r="J15" s="23">
        <v>16.899999999999999</v>
      </c>
      <c r="K15" s="25">
        <v>21.2</v>
      </c>
      <c r="L15" s="26">
        <f t="shared" si="1"/>
        <v>52.2</v>
      </c>
      <c r="M15" s="24">
        <v>14.2</v>
      </c>
      <c r="N15" s="23">
        <v>17.100000000000001</v>
      </c>
      <c r="O15" s="25">
        <v>23.1</v>
      </c>
      <c r="P15" s="26">
        <f t="shared" si="2"/>
        <v>54.400000000000006</v>
      </c>
      <c r="Q15" s="24">
        <v>13.2</v>
      </c>
      <c r="R15" s="23">
        <v>17.7</v>
      </c>
      <c r="S15" s="25">
        <v>22.4</v>
      </c>
      <c r="T15" s="26">
        <f t="shared" si="3"/>
        <v>53.3</v>
      </c>
      <c r="U15" s="24">
        <v>13.8</v>
      </c>
      <c r="V15" s="23">
        <v>17.3</v>
      </c>
      <c r="W15" s="25">
        <v>20.3</v>
      </c>
      <c r="X15" s="26">
        <f t="shared" si="4"/>
        <v>51.400000000000006</v>
      </c>
      <c r="Y15" s="26" t="e">
        <f>(#REF!+#REF!+#REF!)</f>
        <v>#REF!</v>
      </c>
      <c r="Z15" s="26">
        <f t="shared" si="5"/>
        <v>53.140000000000008</v>
      </c>
    </row>
    <row r="16" spans="1:26" x14ac:dyDescent="0.3">
      <c r="A16" s="23" t="s">
        <v>239</v>
      </c>
      <c r="B16" s="23" t="s">
        <v>239</v>
      </c>
      <c r="C16" s="23" t="str">
        <f>VLOOKUP(Table26891023[[#This Row],[Redni broj natjecatelja]],'Popis sudionika'!$A$4:$C$300,2,TRUE)</f>
        <v>Juhas Šandor</v>
      </c>
      <c r="D16" s="23" t="str">
        <f>VLOOKUP(Table26891023[[#This Row],[Redni broj natjecatelja]],'Popis sudionika'!$A$4:$C$300,3,TRUE)</f>
        <v>Beli Manastir, HR</v>
      </c>
      <c r="E16" s="24">
        <v>14.2</v>
      </c>
      <c r="F16" s="23">
        <v>17.899999999999999</v>
      </c>
      <c r="G16" s="25">
        <v>19.3</v>
      </c>
      <c r="H16" s="26">
        <f t="shared" si="0"/>
        <v>51.399999999999991</v>
      </c>
      <c r="I16" s="24">
        <v>13.8</v>
      </c>
      <c r="J16" s="23">
        <v>18.100000000000001</v>
      </c>
      <c r="K16" s="25">
        <v>21.1</v>
      </c>
      <c r="L16" s="26">
        <f t="shared" si="1"/>
        <v>53</v>
      </c>
      <c r="M16" s="24">
        <v>13.7</v>
      </c>
      <c r="N16" s="23">
        <v>17.5</v>
      </c>
      <c r="O16" s="25">
        <v>21.4</v>
      </c>
      <c r="P16" s="26">
        <f t="shared" si="2"/>
        <v>52.599999999999994</v>
      </c>
      <c r="Q16" s="24">
        <v>13.7</v>
      </c>
      <c r="R16" s="23">
        <v>17.7</v>
      </c>
      <c r="S16" s="25">
        <v>21.7</v>
      </c>
      <c r="T16" s="26">
        <f t="shared" si="3"/>
        <v>53.099999999999994</v>
      </c>
      <c r="U16" s="24">
        <v>13.7</v>
      </c>
      <c r="V16" s="23">
        <v>17.8</v>
      </c>
      <c r="W16" s="25">
        <v>22.5</v>
      </c>
      <c r="X16" s="26">
        <f t="shared" si="4"/>
        <v>54</v>
      </c>
      <c r="Y16" s="26" t="e">
        <f>(#REF!+#REF!+#REF!)</f>
        <v>#REF!</v>
      </c>
      <c r="Z16" s="26">
        <f t="shared" si="5"/>
        <v>52.820000000000007</v>
      </c>
    </row>
    <row r="17" spans="1:26" x14ac:dyDescent="0.3">
      <c r="A17" s="23" t="s">
        <v>235</v>
      </c>
      <c r="B17" s="23" t="s">
        <v>235</v>
      </c>
      <c r="C17" s="23" t="str">
        <f>VLOOKUP(Table26891023[[#This Row],[Redni broj natjecatelja]],'Popis sudionika'!$A$4:$C$300,2,TRUE)</f>
        <v>Poljoprivredni obrt Tomašević</v>
      </c>
      <c r="D17" s="23" t="str">
        <f>VLOOKUP(Table26891023[[#This Row],[Redni broj natjecatelja]],'Popis sudionika'!$A$4:$C$300,3,TRUE)</f>
        <v>Bolman, HR</v>
      </c>
      <c r="E17" s="24">
        <v>14</v>
      </c>
      <c r="F17" s="23">
        <v>18.7</v>
      </c>
      <c r="G17" s="25">
        <v>19.100000000000001</v>
      </c>
      <c r="H17" s="26">
        <f t="shared" si="0"/>
        <v>51.800000000000004</v>
      </c>
      <c r="I17" s="24">
        <v>14.2</v>
      </c>
      <c r="J17" s="23">
        <v>18.899999999999999</v>
      </c>
      <c r="K17" s="25">
        <v>19.100000000000001</v>
      </c>
      <c r="L17" s="26">
        <f t="shared" si="1"/>
        <v>52.199999999999996</v>
      </c>
      <c r="M17" s="24">
        <v>14.4</v>
      </c>
      <c r="N17" s="23">
        <v>17.600000000000001</v>
      </c>
      <c r="O17" s="25">
        <v>21.1</v>
      </c>
      <c r="P17" s="26">
        <f t="shared" si="2"/>
        <v>53.1</v>
      </c>
      <c r="Q17" s="24">
        <v>14.3</v>
      </c>
      <c r="R17" s="23">
        <v>18.899999999999999</v>
      </c>
      <c r="S17" s="25">
        <v>19.100000000000001</v>
      </c>
      <c r="T17" s="26">
        <f t="shared" si="3"/>
        <v>52.300000000000004</v>
      </c>
      <c r="U17" s="24">
        <v>14.1</v>
      </c>
      <c r="V17" s="23">
        <v>18.2</v>
      </c>
      <c r="W17" s="25">
        <v>20.5</v>
      </c>
      <c r="X17" s="26">
        <f t="shared" si="4"/>
        <v>52.8</v>
      </c>
      <c r="Y17" s="26" t="e">
        <f>(#REF!+#REF!+#REF!)</f>
        <v>#REF!</v>
      </c>
      <c r="Z17" s="26">
        <f t="shared" si="5"/>
        <v>52.44</v>
      </c>
    </row>
    <row r="18" spans="1:26" x14ac:dyDescent="0.3">
      <c r="A18" s="23" t="s">
        <v>227</v>
      </c>
      <c r="B18" s="23" t="s">
        <v>227</v>
      </c>
      <c r="C18" s="23" t="str">
        <f>VLOOKUP(Table26891023[[#This Row],[Redni broj natjecatelja]],'Popis sudionika'!$A$4:$C$300,2,TRUE)</f>
        <v>Stanislav Đierčan</v>
      </c>
      <c r="D18" s="23" t="str">
        <f>VLOOKUP(Table26891023[[#This Row],[Redni broj natjecatelja]],'Popis sudionika'!$A$4:$C$300,3,TRUE)</f>
        <v>Šid, SRB</v>
      </c>
      <c r="E18" s="24">
        <v>14</v>
      </c>
      <c r="F18" s="23">
        <v>18.2</v>
      </c>
      <c r="G18" s="25">
        <v>22.2</v>
      </c>
      <c r="H18" s="26">
        <f t="shared" si="0"/>
        <v>54.400000000000006</v>
      </c>
      <c r="I18" s="24">
        <v>13.8</v>
      </c>
      <c r="J18" s="23">
        <v>17.399999999999999</v>
      </c>
      <c r="K18" s="25">
        <v>19.100000000000001</v>
      </c>
      <c r="L18" s="26">
        <f t="shared" si="1"/>
        <v>50.3</v>
      </c>
      <c r="M18" s="24">
        <v>13.7</v>
      </c>
      <c r="N18" s="23">
        <v>17.399999999999999</v>
      </c>
      <c r="O18" s="25">
        <v>22.2</v>
      </c>
      <c r="P18" s="26">
        <f t="shared" si="2"/>
        <v>53.3</v>
      </c>
      <c r="Q18" s="24">
        <v>13.5</v>
      </c>
      <c r="R18" s="23">
        <v>17.2</v>
      </c>
      <c r="S18" s="25">
        <v>20.8</v>
      </c>
      <c r="T18" s="26">
        <f t="shared" si="3"/>
        <v>51.5</v>
      </c>
      <c r="U18" s="24">
        <v>13.5</v>
      </c>
      <c r="V18" s="23">
        <v>17.3</v>
      </c>
      <c r="W18" s="25">
        <v>21.5</v>
      </c>
      <c r="X18" s="26">
        <f t="shared" si="4"/>
        <v>52.3</v>
      </c>
      <c r="Y18" s="26" t="e">
        <f>(#REF!+#REF!+#REF!)</f>
        <v>#REF!</v>
      </c>
      <c r="Z18" s="26">
        <f t="shared" si="5"/>
        <v>52.36</v>
      </c>
    </row>
    <row r="19" spans="1:26" x14ac:dyDescent="0.3">
      <c r="A19" s="23" t="s">
        <v>233</v>
      </c>
      <c r="B19" s="23" t="s">
        <v>233</v>
      </c>
      <c r="C19" s="23" t="str">
        <f>VLOOKUP(Table26891023[[#This Row],[Redni broj natjecatelja]],'Popis sudionika'!$A$4:$C$300,2,TRUE)</f>
        <v>Jure Dalić</v>
      </c>
      <c r="D19" s="23" t="str">
        <f>VLOOKUP(Table26891023[[#This Row],[Redni broj natjecatelja]],'Popis sudionika'!$A$4:$C$300,3,TRUE)</f>
        <v>Slavonija, HR</v>
      </c>
      <c r="E19" s="24">
        <v>13.2</v>
      </c>
      <c r="F19" s="23">
        <v>17.100000000000001</v>
      </c>
      <c r="G19" s="25">
        <v>18.899999999999999</v>
      </c>
      <c r="H19" s="26">
        <f t="shared" si="0"/>
        <v>49.2</v>
      </c>
      <c r="I19" s="24">
        <v>13.1</v>
      </c>
      <c r="J19" s="23">
        <v>17.2</v>
      </c>
      <c r="K19" s="25">
        <v>18.2</v>
      </c>
      <c r="L19" s="26">
        <f t="shared" si="1"/>
        <v>48.5</v>
      </c>
      <c r="M19" s="24">
        <v>13.7</v>
      </c>
      <c r="N19" s="23">
        <v>17.899999999999999</v>
      </c>
      <c r="O19" s="25">
        <v>21.3</v>
      </c>
      <c r="P19" s="26">
        <f t="shared" si="2"/>
        <v>52.9</v>
      </c>
      <c r="Q19" s="24">
        <v>13.8</v>
      </c>
      <c r="R19" s="23">
        <v>18.100000000000001</v>
      </c>
      <c r="S19" s="25">
        <v>21.7</v>
      </c>
      <c r="T19" s="26">
        <f t="shared" si="3"/>
        <v>53.6</v>
      </c>
      <c r="U19" s="24">
        <v>13.5</v>
      </c>
      <c r="V19" s="23">
        <v>18.2</v>
      </c>
      <c r="W19" s="25">
        <v>21.1</v>
      </c>
      <c r="X19" s="26">
        <f t="shared" si="4"/>
        <v>52.8</v>
      </c>
      <c r="Y19" s="26" t="e">
        <f>(#REF!+#REF!+#REF!)</f>
        <v>#REF!</v>
      </c>
      <c r="Z19" s="26">
        <f t="shared" si="5"/>
        <v>51.4</v>
      </c>
    </row>
    <row r="20" spans="1:26" x14ac:dyDescent="0.3">
      <c r="A20" s="23" t="s">
        <v>231</v>
      </c>
      <c r="B20" s="23" t="s">
        <v>231</v>
      </c>
      <c r="C20" s="23" t="str">
        <f>VLOOKUP(Table26891023[[#This Row],[Redni broj natjecatelja]],'Popis sudionika'!$A$4:$C$300,2,TRUE)</f>
        <v>OPG Dalić</v>
      </c>
      <c r="D20" s="23" t="str">
        <f>VLOOKUP(Table26891023[[#This Row],[Redni broj natjecatelja]],'Popis sudionika'!$A$4:$C$300,3,TRUE)</f>
        <v>Baranja, HR</v>
      </c>
      <c r="E20" s="24">
        <v>12.7</v>
      </c>
      <c r="F20" s="23">
        <v>17.2</v>
      </c>
      <c r="G20" s="25">
        <v>18.600000000000001</v>
      </c>
      <c r="H20" s="26">
        <f t="shared" si="0"/>
        <v>48.5</v>
      </c>
      <c r="I20" s="24">
        <v>13.6</v>
      </c>
      <c r="J20" s="23">
        <v>18.5</v>
      </c>
      <c r="K20" s="25">
        <v>19.100000000000001</v>
      </c>
      <c r="L20" s="26">
        <f t="shared" si="1"/>
        <v>51.2</v>
      </c>
      <c r="M20" s="24">
        <v>13.6</v>
      </c>
      <c r="N20" s="23">
        <v>17.100000000000001</v>
      </c>
      <c r="O20" s="25">
        <v>21.5</v>
      </c>
      <c r="P20" s="26">
        <f t="shared" si="2"/>
        <v>52.2</v>
      </c>
      <c r="Q20" s="24">
        <v>13.7</v>
      </c>
      <c r="R20" s="23">
        <v>18.7</v>
      </c>
      <c r="S20" s="25">
        <v>19</v>
      </c>
      <c r="T20" s="26">
        <f t="shared" si="3"/>
        <v>51.4</v>
      </c>
      <c r="U20" s="24">
        <v>13.8</v>
      </c>
      <c r="V20" s="23">
        <v>18.2</v>
      </c>
      <c r="W20" s="25">
        <v>20.100000000000001</v>
      </c>
      <c r="X20" s="26">
        <f t="shared" si="4"/>
        <v>52.1</v>
      </c>
      <c r="Y20" s="26" t="e">
        <f>(#REF!+#REF!+#REF!)</f>
        <v>#REF!</v>
      </c>
      <c r="Z20" s="26">
        <f t="shared" si="5"/>
        <v>51.08</v>
      </c>
    </row>
    <row r="21" spans="1:26" x14ac:dyDescent="0.3">
      <c r="A21" s="23" t="s">
        <v>232</v>
      </c>
      <c r="B21" s="23" t="s">
        <v>232</v>
      </c>
      <c r="C21" s="23" t="str">
        <f>VLOOKUP(Table26891023[[#This Row],[Redni broj natjecatelja]],'Popis sudionika'!$A$4:$C$300,2,TRUE)</f>
        <v>Milan Mlinarević</v>
      </c>
      <c r="D21" s="23" t="str">
        <f>VLOOKUP(Table26891023[[#This Row],[Redni broj natjecatelja]],'Popis sudionika'!$A$4:$C$300,3,TRUE)</f>
        <v>Beli Manastir, HR</v>
      </c>
      <c r="E21" s="24">
        <v>12.5</v>
      </c>
      <c r="F21" s="23">
        <v>17.100000000000001</v>
      </c>
      <c r="G21" s="25">
        <v>18</v>
      </c>
      <c r="H21" s="26">
        <f t="shared" si="0"/>
        <v>47.6</v>
      </c>
      <c r="I21" s="24">
        <v>13.8</v>
      </c>
      <c r="J21" s="23">
        <v>15.1</v>
      </c>
      <c r="K21" s="25">
        <v>15.3</v>
      </c>
      <c r="L21" s="26">
        <f t="shared" si="1"/>
        <v>44.2</v>
      </c>
      <c r="M21" s="24">
        <v>12.1</v>
      </c>
      <c r="N21" s="23">
        <v>16.2</v>
      </c>
      <c r="O21" s="25">
        <v>20.100000000000001</v>
      </c>
      <c r="P21" s="26">
        <f t="shared" si="2"/>
        <v>48.4</v>
      </c>
      <c r="Q21" s="24">
        <v>13.5</v>
      </c>
      <c r="R21" s="23">
        <v>17.100000000000001</v>
      </c>
      <c r="S21" s="25">
        <v>19.100000000000001</v>
      </c>
      <c r="T21" s="26">
        <f t="shared" si="3"/>
        <v>49.7</v>
      </c>
      <c r="U21" s="24">
        <v>13.5</v>
      </c>
      <c r="V21" s="23">
        <v>17.600000000000001</v>
      </c>
      <c r="W21" s="25">
        <v>20.5</v>
      </c>
      <c r="X21" s="26">
        <f t="shared" si="4"/>
        <v>51.6</v>
      </c>
      <c r="Y21" s="26" t="e">
        <f>(#REF!+#REF!+#REF!)</f>
        <v>#REF!</v>
      </c>
      <c r="Z21" s="26">
        <f t="shared" si="5"/>
        <v>48.300000000000004</v>
      </c>
    </row>
    <row r="22" spans="1:26" x14ac:dyDescent="0.3">
      <c r="A22" s="5"/>
      <c r="B22" s="5"/>
      <c r="C22" s="5" t="e">
        <f>VLOOKUP(Table26891023[[#This Row],[Redni broj natjecatelja]],'Popis sudionika'!$A$4:$C$300,2,TRUE)</f>
        <v>#N/A</v>
      </c>
      <c r="D22" s="5" t="e">
        <f>VLOOKUP(Table26891023[[#This Row],[Redni broj natjecatelja]],'Popis sudionika'!$A$4:$C$300,3,TRUE)</f>
        <v>#N/A</v>
      </c>
      <c r="E22" s="11"/>
      <c r="F22" s="5"/>
      <c r="G22" s="12"/>
      <c r="H22" s="9">
        <f t="shared" si="0"/>
        <v>0</v>
      </c>
      <c r="I22" s="11"/>
      <c r="J22" s="5"/>
      <c r="K22" s="12"/>
      <c r="L22" s="9">
        <f t="shared" si="1"/>
        <v>0</v>
      </c>
      <c r="M22" s="11"/>
      <c r="N22" s="5"/>
      <c r="O22" s="12"/>
      <c r="P22" s="9">
        <f t="shared" si="2"/>
        <v>0</v>
      </c>
      <c r="Q22" s="11"/>
      <c r="R22" s="5"/>
      <c r="S22" s="12"/>
      <c r="T22" s="9">
        <f t="shared" si="3"/>
        <v>0</v>
      </c>
      <c r="U22" s="11"/>
      <c r="V22" s="5"/>
      <c r="W22" s="12"/>
      <c r="X22" s="9">
        <f t="shared" si="4"/>
        <v>0</v>
      </c>
      <c r="Y22" s="9" t="e">
        <f>(#REF!+#REF!+#REF!)</f>
        <v>#REF!</v>
      </c>
      <c r="Z22" s="9">
        <f t="shared" si="5"/>
        <v>0</v>
      </c>
    </row>
    <row r="23" spans="1:26" x14ac:dyDescent="0.3">
      <c r="A23" s="5"/>
      <c r="B23" s="5"/>
      <c r="C23" s="5" t="e">
        <f>VLOOKUP(Table26891023[[#This Row],[Redni broj natjecatelja]],'Popis sudionika'!$A$4:$C$300,2,TRUE)</f>
        <v>#N/A</v>
      </c>
      <c r="D23" s="5" t="e">
        <f>VLOOKUP(Table26891023[[#This Row],[Redni broj natjecatelja]],'Popis sudionika'!$A$4:$C$300,3,TRUE)</f>
        <v>#N/A</v>
      </c>
      <c r="E23" s="11"/>
      <c r="F23" s="5"/>
      <c r="G23" s="12"/>
      <c r="H23" s="9">
        <f t="shared" si="0"/>
        <v>0</v>
      </c>
      <c r="I23" s="11"/>
      <c r="J23" s="5"/>
      <c r="K23" s="12"/>
      <c r="L23" s="9">
        <f t="shared" si="1"/>
        <v>0</v>
      </c>
      <c r="M23" s="11"/>
      <c r="N23" s="5"/>
      <c r="O23" s="12"/>
      <c r="P23" s="9">
        <f t="shared" si="2"/>
        <v>0</v>
      </c>
      <c r="Q23" s="11"/>
      <c r="R23" s="5"/>
      <c r="S23" s="12"/>
      <c r="T23" s="9">
        <f t="shared" si="3"/>
        <v>0</v>
      </c>
      <c r="U23" s="11"/>
      <c r="V23" s="5"/>
      <c r="W23" s="12"/>
      <c r="X23" s="9">
        <f t="shared" si="4"/>
        <v>0</v>
      </c>
      <c r="Y23" s="9" t="e">
        <f>(#REF!+#REF!+#REF!)</f>
        <v>#REF!</v>
      </c>
      <c r="Z23" s="9">
        <f t="shared" si="5"/>
        <v>0</v>
      </c>
    </row>
    <row r="24" spans="1:26" x14ac:dyDescent="0.3">
      <c r="A24" s="5"/>
      <c r="B24" s="5"/>
      <c r="C24" s="5" t="e">
        <f>VLOOKUP(Table26891023[[#This Row],[Redni broj natjecatelja]],'Popis sudionika'!$A$4:$C$300,2,TRUE)</f>
        <v>#N/A</v>
      </c>
      <c r="D24" s="5" t="e">
        <f>VLOOKUP(Table26891023[[#This Row],[Redni broj natjecatelja]],'Popis sudionika'!$A$4:$C$300,3,TRUE)</f>
        <v>#N/A</v>
      </c>
      <c r="E24" s="11"/>
      <c r="F24" s="5"/>
      <c r="G24" s="12"/>
      <c r="H24" s="9">
        <f t="shared" si="0"/>
        <v>0</v>
      </c>
      <c r="I24" s="11"/>
      <c r="J24" s="5"/>
      <c r="K24" s="12"/>
      <c r="L24" s="9">
        <f t="shared" si="1"/>
        <v>0</v>
      </c>
      <c r="M24" s="11"/>
      <c r="N24" s="5"/>
      <c r="O24" s="12"/>
      <c r="P24" s="9">
        <f t="shared" si="2"/>
        <v>0</v>
      </c>
      <c r="Q24" s="11"/>
      <c r="R24" s="5"/>
      <c r="S24" s="12"/>
      <c r="T24" s="9">
        <f t="shared" si="3"/>
        <v>0</v>
      </c>
      <c r="U24" s="11"/>
      <c r="V24" s="5"/>
      <c r="W24" s="12"/>
      <c r="X24" s="9">
        <f t="shared" si="4"/>
        <v>0</v>
      </c>
      <c r="Y24" s="9" t="e">
        <f>(#REF!+#REF!+#REF!)</f>
        <v>#REF!</v>
      </c>
      <c r="Z24" s="9">
        <f t="shared" si="5"/>
        <v>0</v>
      </c>
    </row>
    <row r="25" spans="1:26" x14ac:dyDescent="0.3">
      <c r="A25" s="5"/>
      <c r="B25" s="5"/>
      <c r="C25" s="5" t="e">
        <f>VLOOKUP(Table26891023[[#This Row],[Redni broj natjecatelja]],'Popis sudionika'!$A$4:$C$300,2,TRUE)</f>
        <v>#N/A</v>
      </c>
      <c r="D25" s="5" t="e">
        <f>VLOOKUP(Table26891023[[#This Row],[Redni broj natjecatelja]],'Popis sudionika'!$A$4:$C$300,3,TRUE)</f>
        <v>#N/A</v>
      </c>
      <c r="E25" s="11"/>
      <c r="F25" s="5"/>
      <c r="G25" s="12"/>
      <c r="H25" s="9">
        <f t="shared" si="0"/>
        <v>0</v>
      </c>
      <c r="I25" s="11"/>
      <c r="J25" s="5"/>
      <c r="K25" s="12"/>
      <c r="L25" s="9">
        <f t="shared" si="1"/>
        <v>0</v>
      </c>
      <c r="M25" s="11"/>
      <c r="N25" s="5"/>
      <c r="O25" s="12"/>
      <c r="P25" s="9">
        <f t="shared" si="2"/>
        <v>0</v>
      </c>
      <c r="Q25" s="11"/>
      <c r="R25" s="5"/>
      <c r="S25" s="12"/>
      <c r="T25" s="9">
        <f t="shared" si="3"/>
        <v>0</v>
      </c>
      <c r="U25" s="11"/>
      <c r="V25" s="5"/>
      <c r="W25" s="12"/>
      <c r="X25" s="9">
        <f t="shared" si="4"/>
        <v>0</v>
      </c>
      <c r="Y25" s="9" t="e">
        <f>(#REF!+#REF!+#REF!)</f>
        <v>#REF!</v>
      </c>
      <c r="Z25" s="9">
        <f t="shared" si="5"/>
        <v>0</v>
      </c>
    </row>
    <row r="26" spans="1:26" x14ac:dyDescent="0.3">
      <c r="A26" s="5"/>
      <c r="B26" s="5"/>
      <c r="C26" s="5" t="e">
        <f>VLOOKUP(Table26891023[[#This Row],[Redni broj natjecatelja]],'Popis sudionika'!$A$4:$C$300,2,TRUE)</f>
        <v>#N/A</v>
      </c>
      <c r="D26" s="5" t="e">
        <f>VLOOKUP(Table26891023[[#This Row],[Redni broj natjecatelja]],'Popis sudionika'!$A$4:$C$300,3,TRUE)</f>
        <v>#N/A</v>
      </c>
      <c r="E26" s="11"/>
      <c r="F26" s="5"/>
      <c r="G26" s="12"/>
      <c r="H26" s="9">
        <f t="shared" si="0"/>
        <v>0</v>
      </c>
      <c r="I26" s="11"/>
      <c r="J26" s="5"/>
      <c r="K26" s="12"/>
      <c r="L26" s="9">
        <f t="shared" si="1"/>
        <v>0</v>
      </c>
      <c r="M26" s="11"/>
      <c r="N26" s="5"/>
      <c r="O26" s="12"/>
      <c r="P26" s="9">
        <f t="shared" si="2"/>
        <v>0</v>
      </c>
      <c r="Q26" s="11"/>
      <c r="R26" s="5"/>
      <c r="S26" s="12"/>
      <c r="T26" s="9">
        <f t="shared" si="3"/>
        <v>0</v>
      </c>
      <c r="U26" s="11"/>
      <c r="V26" s="5"/>
      <c r="W26" s="12"/>
      <c r="X26" s="9">
        <f t="shared" si="4"/>
        <v>0</v>
      </c>
      <c r="Y26" s="9" t="e">
        <f>(#REF!+#REF!+#REF!)</f>
        <v>#REF!</v>
      </c>
      <c r="Z26" s="9">
        <f t="shared" si="5"/>
        <v>0</v>
      </c>
    </row>
    <row r="27" spans="1:26" x14ac:dyDescent="0.3">
      <c r="A27" s="5"/>
      <c r="B27" s="5"/>
      <c r="C27" s="5" t="e">
        <f>VLOOKUP(Table26891023[[#This Row],[Redni broj natjecatelja]],'Popis sudionika'!$A$4:$C$300,2,TRUE)</f>
        <v>#N/A</v>
      </c>
      <c r="D27" s="5" t="e">
        <f>VLOOKUP(Table26891023[[#This Row],[Redni broj natjecatelja]],'Popis sudionika'!$A$4:$C$300,3,TRUE)</f>
        <v>#N/A</v>
      </c>
      <c r="E27" s="11"/>
      <c r="F27" s="5"/>
      <c r="G27" s="12"/>
      <c r="H27" s="9">
        <f t="shared" si="0"/>
        <v>0</v>
      </c>
      <c r="I27" s="11"/>
      <c r="J27" s="5"/>
      <c r="K27" s="12"/>
      <c r="L27" s="9">
        <f t="shared" si="1"/>
        <v>0</v>
      </c>
      <c r="M27" s="11"/>
      <c r="N27" s="5"/>
      <c r="O27" s="12"/>
      <c r="P27" s="9">
        <f t="shared" si="2"/>
        <v>0</v>
      </c>
      <c r="Q27" s="11"/>
      <c r="R27" s="5"/>
      <c r="S27" s="12"/>
      <c r="T27" s="9">
        <f t="shared" si="3"/>
        <v>0</v>
      </c>
      <c r="U27" s="11"/>
      <c r="V27" s="5"/>
      <c r="W27" s="12"/>
      <c r="X27" s="9">
        <f t="shared" si="4"/>
        <v>0</v>
      </c>
      <c r="Y27" s="9" t="e">
        <f>(#REF!+#REF!+#REF!)</f>
        <v>#REF!</v>
      </c>
      <c r="Z27" s="9">
        <f t="shared" si="5"/>
        <v>0</v>
      </c>
    </row>
    <row r="28" spans="1:26" x14ac:dyDescent="0.3">
      <c r="A28" s="5"/>
      <c r="B28" s="5"/>
      <c r="C28" s="5" t="e">
        <f>VLOOKUP(Table26891023[[#This Row],[Redni broj natjecatelja]],'Popis sudionika'!$A$4:$C$300,2,TRUE)</f>
        <v>#N/A</v>
      </c>
      <c r="D28" s="5" t="e">
        <f>VLOOKUP(Table26891023[[#This Row],[Redni broj natjecatelja]],'Popis sudionika'!$A$4:$C$300,3,TRUE)</f>
        <v>#N/A</v>
      </c>
      <c r="E28" s="11"/>
      <c r="F28" s="5"/>
      <c r="G28" s="12"/>
      <c r="H28" s="9">
        <f t="shared" si="0"/>
        <v>0</v>
      </c>
      <c r="I28" s="11"/>
      <c r="J28" s="5"/>
      <c r="K28" s="12"/>
      <c r="L28" s="9">
        <f t="shared" si="1"/>
        <v>0</v>
      </c>
      <c r="M28" s="11"/>
      <c r="N28" s="5"/>
      <c r="O28" s="12"/>
      <c r="P28" s="9">
        <f t="shared" si="2"/>
        <v>0</v>
      </c>
      <c r="Q28" s="11"/>
      <c r="R28" s="5"/>
      <c r="S28" s="12"/>
      <c r="T28" s="9">
        <f t="shared" si="3"/>
        <v>0</v>
      </c>
      <c r="U28" s="11"/>
      <c r="V28" s="5"/>
      <c r="W28" s="12"/>
      <c r="X28" s="9">
        <f t="shared" si="4"/>
        <v>0</v>
      </c>
      <c r="Y28" s="9" t="e">
        <f>(#REF!+#REF!+#REF!)</f>
        <v>#REF!</v>
      </c>
      <c r="Z28" s="9">
        <f t="shared" si="5"/>
        <v>0</v>
      </c>
    </row>
    <row r="29" spans="1:26" x14ac:dyDescent="0.3">
      <c r="A29" s="5"/>
      <c r="B29" s="5"/>
      <c r="C29" s="5" t="e">
        <f>VLOOKUP(Table26891023[[#This Row],[Redni broj natjecatelja]],'Popis sudionika'!$A$4:$C$300,2,TRUE)</f>
        <v>#N/A</v>
      </c>
      <c r="D29" s="5" t="e">
        <f>VLOOKUP(Table26891023[[#This Row],[Redni broj natjecatelja]],'Popis sudionika'!$A$4:$C$300,3,TRUE)</f>
        <v>#N/A</v>
      </c>
      <c r="E29" s="11"/>
      <c r="F29" s="5"/>
      <c r="G29" s="12"/>
      <c r="H29" s="9">
        <f t="shared" si="0"/>
        <v>0</v>
      </c>
      <c r="I29" s="11"/>
      <c r="J29" s="5"/>
      <c r="K29" s="12"/>
      <c r="L29" s="9">
        <f t="shared" si="1"/>
        <v>0</v>
      </c>
      <c r="M29" s="11"/>
      <c r="N29" s="5"/>
      <c r="O29" s="12"/>
      <c r="P29" s="9">
        <f t="shared" si="2"/>
        <v>0</v>
      </c>
      <c r="Q29" s="11"/>
      <c r="R29" s="5"/>
      <c r="S29" s="12"/>
      <c r="T29" s="9">
        <f t="shared" si="3"/>
        <v>0</v>
      </c>
      <c r="U29" s="11"/>
      <c r="V29" s="5"/>
      <c r="W29" s="12"/>
      <c r="X29" s="9">
        <f t="shared" si="4"/>
        <v>0</v>
      </c>
      <c r="Y29" s="9" t="e">
        <f>(#REF!+#REF!+#REF!)</f>
        <v>#REF!</v>
      </c>
      <c r="Z29" s="9">
        <f t="shared" si="5"/>
        <v>0</v>
      </c>
    </row>
    <row r="30" spans="1:26" x14ac:dyDescent="0.3">
      <c r="A30" s="5"/>
      <c r="B30" s="5"/>
      <c r="C30" s="5" t="e">
        <f>VLOOKUP(Table26891023[[#This Row],[Redni broj natjecatelja]],'Popis sudionika'!$A$4:$C$300,2,TRUE)</f>
        <v>#N/A</v>
      </c>
      <c r="D30" s="5" t="e">
        <f>VLOOKUP(Table26891023[[#This Row],[Redni broj natjecatelja]],'Popis sudionika'!$A$4:$C$300,3,TRUE)</f>
        <v>#N/A</v>
      </c>
      <c r="E30" s="11"/>
      <c r="F30" s="5"/>
      <c r="G30" s="12"/>
      <c r="H30" s="9">
        <f t="shared" si="0"/>
        <v>0</v>
      </c>
      <c r="I30" s="11"/>
      <c r="J30" s="5"/>
      <c r="K30" s="12"/>
      <c r="L30" s="9">
        <f t="shared" si="1"/>
        <v>0</v>
      </c>
      <c r="M30" s="11"/>
      <c r="N30" s="5"/>
      <c r="O30" s="12"/>
      <c r="P30" s="9">
        <f t="shared" si="2"/>
        <v>0</v>
      </c>
      <c r="Q30" s="11"/>
      <c r="R30" s="5"/>
      <c r="S30" s="12"/>
      <c r="T30" s="9">
        <f t="shared" si="3"/>
        <v>0</v>
      </c>
      <c r="U30" s="11"/>
      <c r="V30" s="5"/>
      <c r="W30" s="12"/>
      <c r="X30" s="9">
        <f t="shared" si="4"/>
        <v>0</v>
      </c>
      <c r="Y30" s="9" t="e">
        <f>(#REF!+#REF!+#REF!)</f>
        <v>#REF!</v>
      </c>
      <c r="Z30" s="9">
        <f t="shared" si="5"/>
        <v>0</v>
      </c>
    </row>
    <row r="31" spans="1:26" x14ac:dyDescent="0.3">
      <c r="A31" s="5"/>
      <c r="B31" s="5"/>
      <c r="C31" s="5" t="e">
        <f>VLOOKUP(Table26891023[[#This Row],[Redni broj natjecatelja]],'Popis sudionika'!$A$4:$C$300,2,TRUE)</f>
        <v>#N/A</v>
      </c>
      <c r="D31" s="5" t="e">
        <f>VLOOKUP(Table26891023[[#This Row],[Redni broj natjecatelja]],'Popis sudionika'!$A$4:$C$300,3,TRUE)</f>
        <v>#N/A</v>
      </c>
      <c r="E31" s="11"/>
      <c r="F31" s="5"/>
      <c r="G31" s="12"/>
      <c r="H31" s="9">
        <f t="shared" si="0"/>
        <v>0</v>
      </c>
      <c r="I31" s="11"/>
      <c r="J31" s="5"/>
      <c r="K31" s="12"/>
      <c r="L31" s="9">
        <f t="shared" si="1"/>
        <v>0</v>
      </c>
      <c r="M31" s="11"/>
      <c r="N31" s="5"/>
      <c r="O31" s="12"/>
      <c r="P31" s="9">
        <f t="shared" si="2"/>
        <v>0</v>
      </c>
      <c r="Q31" s="11"/>
      <c r="R31" s="5"/>
      <c r="S31" s="12"/>
      <c r="T31" s="9">
        <f t="shared" si="3"/>
        <v>0</v>
      </c>
      <c r="U31" s="11"/>
      <c r="V31" s="5"/>
      <c r="W31" s="12"/>
      <c r="X31" s="9">
        <f t="shared" si="4"/>
        <v>0</v>
      </c>
      <c r="Y31" s="9" t="e">
        <f>(#REF!+#REF!+#REF!)</f>
        <v>#REF!</v>
      </c>
      <c r="Z31" s="9">
        <f t="shared" si="5"/>
        <v>0</v>
      </c>
    </row>
    <row r="32" spans="1:26" x14ac:dyDescent="0.3">
      <c r="A32" s="5"/>
      <c r="B32" s="5"/>
      <c r="C32" s="5" t="e">
        <f>VLOOKUP(Table26891023[[#This Row],[Redni broj natjecatelja]],'Popis sudionika'!$A$4:$C$300,2,TRUE)</f>
        <v>#N/A</v>
      </c>
      <c r="D32" s="5" t="e">
        <f>VLOOKUP(Table26891023[[#This Row],[Redni broj natjecatelja]],'Popis sudionika'!$A$4:$C$300,3,TRUE)</f>
        <v>#N/A</v>
      </c>
      <c r="E32" s="11"/>
      <c r="F32" s="5"/>
      <c r="G32" s="12"/>
      <c r="H32" s="9">
        <f t="shared" si="0"/>
        <v>0</v>
      </c>
      <c r="I32" s="11"/>
      <c r="J32" s="5"/>
      <c r="K32" s="12"/>
      <c r="L32" s="9">
        <f t="shared" si="1"/>
        <v>0</v>
      </c>
      <c r="M32" s="11"/>
      <c r="N32" s="5"/>
      <c r="O32" s="12"/>
      <c r="P32" s="9">
        <f t="shared" si="2"/>
        <v>0</v>
      </c>
      <c r="Q32" s="11"/>
      <c r="R32" s="5"/>
      <c r="S32" s="12"/>
      <c r="T32" s="9">
        <f t="shared" si="3"/>
        <v>0</v>
      </c>
      <c r="U32" s="11"/>
      <c r="V32" s="5"/>
      <c r="W32" s="12"/>
      <c r="X32" s="9">
        <f t="shared" si="4"/>
        <v>0</v>
      </c>
      <c r="Y32" s="9" t="e">
        <f>(#REF!+#REF!+#REF!)</f>
        <v>#REF!</v>
      </c>
      <c r="Z32" s="9">
        <f t="shared" si="5"/>
        <v>0</v>
      </c>
    </row>
    <row r="33" spans="1:26" x14ac:dyDescent="0.3">
      <c r="A33" s="5"/>
      <c r="B33" s="5"/>
      <c r="C33" s="5" t="e">
        <f>VLOOKUP(Table26891023[[#This Row],[Redni broj natjecatelja]],'Popis sudionika'!$A$4:$C$300,2,TRUE)</f>
        <v>#N/A</v>
      </c>
      <c r="D33" s="5" t="e">
        <f>VLOOKUP(Table26891023[[#This Row],[Redni broj natjecatelja]],'Popis sudionika'!$A$4:$C$300,3,TRUE)</f>
        <v>#N/A</v>
      </c>
      <c r="E33" s="11"/>
      <c r="F33" s="5"/>
      <c r="G33" s="12"/>
      <c r="H33" s="9">
        <f t="shared" si="0"/>
        <v>0</v>
      </c>
      <c r="I33" s="11"/>
      <c r="J33" s="5"/>
      <c r="K33" s="12"/>
      <c r="L33" s="9">
        <f t="shared" si="1"/>
        <v>0</v>
      </c>
      <c r="M33" s="11"/>
      <c r="N33" s="5"/>
      <c r="O33" s="12"/>
      <c r="P33" s="9">
        <f t="shared" si="2"/>
        <v>0</v>
      </c>
      <c r="Q33" s="11"/>
      <c r="R33" s="5"/>
      <c r="S33" s="12"/>
      <c r="T33" s="9">
        <f t="shared" si="3"/>
        <v>0</v>
      </c>
      <c r="U33" s="11"/>
      <c r="V33" s="5"/>
      <c r="W33" s="12"/>
      <c r="X33" s="9">
        <f t="shared" si="4"/>
        <v>0</v>
      </c>
      <c r="Y33" s="9" t="e">
        <f>(#REF!+#REF!+#REF!)</f>
        <v>#REF!</v>
      </c>
      <c r="Z33" s="9">
        <f t="shared" si="5"/>
        <v>0</v>
      </c>
    </row>
    <row r="34" spans="1:26" x14ac:dyDescent="0.3">
      <c r="A34" s="5"/>
      <c r="B34" s="5"/>
      <c r="C34" s="5" t="e">
        <f>VLOOKUP(Table26891023[[#This Row],[Redni broj natjecatelja]],'Popis sudionika'!$A$4:$C$300,2,TRUE)</f>
        <v>#N/A</v>
      </c>
      <c r="D34" s="5" t="e">
        <f>VLOOKUP(Table26891023[[#This Row],[Redni broj natjecatelja]],'Popis sudionika'!$A$4:$C$300,3,TRUE)</f>
        <v>#N/A</v>
      </c>
      <c r="E34" s="11"/>
      <c r="F34" s="5"/>
      <c r="G34" s="12"/>
      <c r="H34" s="9">
        <f t="shared" si="0"/>
        <v>0</v>
      </c>
      <c r="I34" s="11"/>
      <c r="J34" s="5"/>
      <c r="K34" s="12"/>
      <c r="L34" s="9">
        <f t="shared" si="1"/>
        <v>0</v>
      </c>
      <c r="M34" s="11"/>
      <c r="N34" s="5"/>
      <c r="O34" s="12"/>
      <c r="P34" s="9">
        <f t="shared" si="2"/>
        <v>0</v>
      </c>
      <c r="Q34" s="11"/>
      <c r="R34" s="5"/>
      <c r="S34" s="12"/>
      <c r="T34" s="9">
        <f t="shared" si="3"/>
        <v>0</v>
      </c>
      <c r="U34" s="11"/>
      <c r="V34" s="5"/>
      <c r="W34" s="12"/>
      <c r="X34" s="9">
        <f t="shared" si="4"/>
        <v>0</v>
      </c>
      <c r="Y34" s="9" t="e">
        <f>(#REF!+#REF!+#REF!)</f>
        <v>#REF!</v>
      </c>
      <c r="Z34" s="9">
        <f t="shared" si="5"/>
        <v>0</v>
      </c>
    </row>
    <row r="35" spans="1:26" x14ac:dyDescent="0.3">
      <c r="A35" s="5"/>
      <c r="B35" s="5"/>
      <c r="C35" s="5" t="e">
        <f>VLOOKUP(Table26891023[[#This Row],[Redni broj natjecatelja]],'Popis sudionika'!$A$4:$C$300,2,TRUE)</f>
        <v>#N/A</v>
      </c>
      <c r="D35" s="5" t="e">
        <f>VLOOKUP(Table26891023[[#This Row],[Redni broj natjecatelja]],'Popis sudionika'!$A$4:$C$300,3,TRUE)</f>
        <v>#N/A</v>
      </c>
      <c r="E35" s="11"/>
      <c r="F35" s="5"/>
      <c r="G35" s="12"/>
      <c r="H35" s="9">
        <f t="shared" si="0"/>
        <v>0</v>
      </c>
      <c r="I35" s="11"/>
      <c r="J35" s="5"/>
      <c r="K35" s="12"/>
      <c r="L35" s="9">
        <f t="shared" si="1"/>
        <v>0</v>
      </c>
      <c r="M35" s="11"/>
      <c r="N35" s="5"/>
      <c r="O35" s="12"/>
      <c r="P35" s="9">
        <f t="shared" si="2"/>
        <v>0</v>
      </c>
      <c r="Q35" s="11"/>
      <c r="R35" s="5"/>
      <c r="S35" s="12"/>
      <c r="T35" s="9">
        <f t="shared" si="3"/>
        <v>0</v>
      </c>
      <c r="U35" s="11"/>
      <c r="V35" s="5"/>
      <c r="W35" s="12"/>
      <c r="X35" s="9">
        <f t="shared" si="4"/>
        <v>0</v>
      </c>
      <c r="Y35" s="9" t="e">
        <f>(#REF!+#REF!+#REF!)</f>
        <v>#REF!</v>
      </c>
      <c r="Z35" s="9">
        <f t="shared" si="5"/>
        <v>0</v>
      </c>
    </row>
    <row r="36" spans="1:26" x14ac:dyDescent="0.3">
      <c r="A36" s="5"/>
      <c r="B36" s="5"/>
      <c r="C36" s="5" t="e">
        <f>VLOOKUP(Table26891023[[#This Row],[Redni broj natjecatelja]],'Popis sudionika'!$A$4:$C$300,2,TRUE)</f>
        <v>#N/A</v>
      </c>
      <c r="D36" s="5" t="e">
        <f>VLOOKUP(Table26891023[[#This Row],[Redni broj natjecatelja]],'Popis sudionika'!$A$4:$C$300,3,TRUE)</f>
        <v>#N/A</v>
      </c>
      <c r="E36" s="11"/>
      <c r="F36" s="5"/>
      <c r="G36" s="12"/>
      <c r="H36" s="9">
        <f t="shared" ref="H36:H67" si="6">(E36+F36+G36)</f>
        <v>0</v>
      </c>
      <c r="I36" s="11"/>
      <c r="J36" s="5"/>
      <c r="K36" s="12"/>
      <c r="L36" s="9">
        <f t="shared" ref="L36:L67" si="7">(I36+J36+K36)</f>
        <v>0</v>
      </c>
      <c r="M36" s="11"/>
      <c r="N36" s="5"/>
      <c r="O36" s="12"/>
      <c r="P36" s="9">
        <f t="shared" ref="P36:P67" si="8">(M36+N36+O36)</f>
        <v>0</v>
      </c>
      <c r="Q36" s="11"/>
      <c r="R36" s="5"/>
      <c r="S36" s="12"/>
      <c r="T36" s="9">
        <f t="shared" ref="T36:T67" si="9">(Q36+R36+S36)</f>
        <v>0</v>
      </c>
      <c r="U36" s="11"/>
      <c r="V36" s="5"/>
      <c r="W36" s="12"/>
      <c r="X36" s="9">
        <f t="shared" ref="X36:X67" si="10">(U36+V36+W36)</f>
        <v>0</v>
      </c>
      <c r="Y36" s="9" t="e">
        <f>(#REF!+#REF!+#REF!)</f>
        <v>#REF!</v>
      </c>
      <c r="Z36" s="9">
        <f t="shared" ref="Z36:Z67" si="11">(H36+L36+P36+T36+X36)/5</f>
        <v>0</v>
      </c>
    </row>
    <row r="37" spans="1:26" x14ac:dyDescent="0.3">
      <c r="A37" s="5"/>
      <c r="B37" s="5"/>
      <c r="C37" s="5" t="e">
        <f>VLOOKUP(Table26891023[[#This Row],[Redni broj natjecatelja]],'Popis sudionika'!$A$4:$C$300,2,TRUE)</f>
        <v>#N/A</v>
      </c>
      <c r="D37" s="5" t="e">
        <f>VLOOKUP(Table26891023[[#This Row],[Redni broj natjecatelja]],'Popis sudionika'!$A$4:$C$300,3,TRUE)</f>
        <v>#N/A</v>
      </c>
      <c r="E37" s="11"/>
      <c r="F37" s="5"/>
      <c r="G37" s="12"/>
      <c r="H37" s="9">
        <f t="shared" si="6"/>
        <v>0</v>
      </c>
      <c r="I37" s="11"/>
      <c r="J37" s="5"/>
      <c r="K37" s="12"/>
      <c r="L37" s="9">
        <f t="shared" si="7"/>
        <v>0</v>
      </c>
      <c r="M37" s="11"/>
      <c r="N37" s="5"/>
      <c r="O37" s="12"/>
      <c r="P37" s="9">
        <f t="shared" si="8"/>
        <v>0</v>
      </c>
      <c r="Q37" s="11"/>
      <c r="R37" s="5"/>
      <c r="S37" s="12"/>
      <c r="T37" s="9">
        <f t="shared" si="9"/>
        <v>0</v>
      </c>
      <c r="U37" s="11"/>
      <c r="V37" s="5"/>
      <c r="W37" s="12"/>
      <c r="X37" s="9">
        <f t="shared" si="10"/>
        <v>0</v>
      </c>
      <c r="Y37" s="9" t="e">
        <f>(#REF!+#REF!+#REF!)</f>
        <v>#REF!</v>
      </c>
      <c r="Z37" s="9">
        <f t="shared" si="11"/>
        <v>0</v>
      </c>
    </row>
    <row r="38" spans="1:26" x14ac:dyDescent="0.3">
      <c r="A38" s="5"/>
      <c r="B38" s="5"/>
      <c r="C38" s="5" t="e">
        <f>VLOOKUP(Table26891023[[#This Row],[Redni broj natjecatelja]],'Popis sudionika'!$A$4:$C$300,2,TRUE)</f>
        <v>#N/A</v>
      </c>
      <c r="D38" s="5" t="e">
        <f>VLOOKUP(Table26891023[[#This Row],[Redni broj natjecatelja]],'Popis sudionika'!$A$4:$C$300,3,TRUE)</f>
        <v>#N/A</v>
      </c>
      <c r="E38" s="11"/>
      <c r="F38" s="5"/>
      <c r="G38" s="12"/>
      <c r="H38" s="9">
        <f t="shared" si="6"/>
        <v>0</v>
      </c>
      <c r="I38" s="11"/>
      <c r="J38" s="5"/>
      <c r="K38" s="12"/>
      <c r="L38" s="9">
        <f t="shared" si="7"/>
        <v>0</v>
      </c>
      <c r="M38" s="11"/>
      <c r="N38" s="5"/>
      <c r="O38" s="12"/>
      <c r="P38" s="9">
        <f t="shared" si="8"/>
        <v>0</v>
      </c>
      <c r="Q38" s="11"/>
      <c r="R38" s="5"/>
      <c r="S38" s="12"/>
      <c r="T38" s="9">
        <f t="shared" si="9"/>
        <v>0</v>
      </c>
      <c r="U38" s="11"/>
      <c r="V38" s="5"/>
      <c r="W38" s="12"/>
      <c r="X38" s="9">
        <f t="shared" si="10"/>
        <v>0</v>
      </c>
      <c r="Y38" s="9" t="e">
        <f>(#REF!+#REF!+#REF!)</f>
        <v>#REF!</v>
      </c>
      <c r="Z38" s="9">
        <f t="shared" si="11"/>
        <v>0</v>
      </c>
    </row>
    <row r="39" spans="1:26" x14ac:dyDescent="0.3">
      <c r="A39" s="5"/>
      <c r="B39" s="5"/>
      <c r="C39" s="5" t="e">
        <f>VLOOKUP(Table26891023[[#This Row],[Redni broj natjecatelja]],'Popis sudionika'!$A$4:$C$300,2,TRUE)</f>
        <v>#N/A</v>
      </c>
      <c r="D39" s="5" t="e">
        <f>VLOOKUP(Table26891023[[#This Row],[Redni broj natjecatelja]],'Popis sudionika'!$A$4:$C$300,3,TRUE)</f>
        <v>#N/A</v>
      </c>
      <c r="E39" s="11"/>
      <c r="F39" s="5"/>
      <c r="G39" s="12"/>
      <c r="H39" s="9">
        <f t="shared" si="6"/>
        <v>0</v>
      </c>
      <c r="I39" s="11"/>
      <c r="J39" s="5"/>
      <c r="K39" s="12"/>
      <c r="L39" s="9">
        <f t="shared" si="7"/>
        <v>0</v>
      </c>
      <c r="M39" s="11"/>
      <c r="N39" s="5"/>
      <c r="O39" s="12"/>
      <c r="P39" s="9">
        <f t="shared" si="8"/>
        <v>0</v>
      </c>
      <c r="Q39" s="11"/>
      <c r="R39" s="5"/>
      <c r="S39" s="12"/>
      <c r="T39" s="9">
        <f t="shared" si="9"/>
        <v>0</v>
      </c>
      <c r="U39" s="11"/>
      <c r="V39" s="5"/>
      <c r="W39" s="12"/>
      <c r="X39" s="9">
        <f t="shared" si="10"/>
        <v>0</v>
      </c>
      <c r="Y39" s="9" t="e">
        <f>(#REF!+#REF!+#REF!)</f>
        <v>#REF!</v>
      </c>
      <c r="Z39" s="9">
        <f t="shared" si="11"/>
        <v>0</v>
      </c>
    </row>
    <row r="40" spans="1:26" x14ac:dyDescent="0.3">
      <c r="A40" s="5"/>
      <c r="B40" s="5"/>
      <c r="C40" s="5" t="e">
        <f>VLOOKUP(Table26891023[[#This Row],[Redni broj natjecatelja]],'Popis sudionika'!$A$4:$C$300,2,TRUE)</f>
        <v>#N/A</v>
      </c>
      <c r="D40" s="5" t="e">
        <f>VLOOKUP(Table26891023[[#This Row],[Redni broj natjecatelja]],'Popis sudionika'!$A$4:$C$300,3,TRUE)</f>
        <v>#N/A</v>
      </c>
      <c r="E40" s="11"/>
      <c r="F40" s="5"/>
      <c r="G40" s="12"/>
      <c r="H40" s="9">
        <f t="shared" si="6"/>
        <v>0</v>
      </c>
      <c r="I40" s="11"/>
      <c r="J40" s="5"/>
      <c r="K40" s="12"/>
      <c r="L40" s="9">
        <f t="shared" si="7"/>
        <v>0</v>
      </c>
      <c r="M40" s="11"/>
      <c r="N40" s="5"/>
      <c r="O40" s="12"/>
      <c r="P40" s="9">
        <f t="shared" si="8"/>
        <v>0</v>
      </c>
      <c r="Q40" s="11"/>
      <c r="R40" s="5"/>
      <c r="S40" s="12"/>
      <c r="T40" s="9">
        <f t="shared" si="9"/>
        <v>0</v>
      </c>
      <c r="U40" s="11"/>
      <c r="V40" s="5"/>
      <c r="W40" s="12"/>
      <c r="X40" s="9">
        <f t="shared" si="10"/>
        <v>0</v>
      </c>
      <c r="Y40" s="9" t="e">
        <f>(#REF!+#REF!+#REF!)</f>
        <v>#REF!</v>
      </c>
      <c r="Z40" s="9">
        <f t="shared" si="11"/>
        <v>0</v>
      </c>
    </row>
    <row r="41" spans="1:26" x14ac:dyDescent="0.3">
      <c r="A41" s="5"/>
      <c r="B41" s="5"/>
      <c r="C41" s="5" t="e">
        <f>VLOOKUP(Table26891023[[#This Row],[Redni broj natjecatelja]],'Popis sudionika'!$A$4:$C$300,2,TRUE)</f>
        <v>#N/A</v>
      </c>
      <c r="D41" s="5" t="e">
        <f>VLOOKUP(Table26891023[[#This Row],[Redni broj natjecatelja]],'Popis sudionika'!$A$4:$C$300,3,TRUE)</f>
        <v>#N/A</v>
      </c>
      <c r="E41" s="11"/>
      <c r="F41" s="5"/>
      <c r="G41" s="12"/>
      <c r="H41" s="9">
        <f t="shared" si="6"/>
        <v>0</v>
      </c>
      <c r="I41" s="11"/>
      <c r="J41" s="5"/>
      <c r="K41" s="12"/>
      <c r="L41" s="9">
        <f t="shared" si="7"/>
        <v>0</v>
      </c>
      <c r="M41" s="11"/>
      <c r="N41" s="5"/>
      <c r="O41" s="12"/>
      <c r="P41" s="9">
        <f t="shared" si="8"/>
        <v>0</v>
      </c>
      <c r="Q41" s="11"/>
      <c r="R41" s="5"/>
      <c r="S41" s="12"/>
      <c r="T41" s="9">
        <f t="shared" si="9"/>
        <v>0</v>
      </c>
      <c r="U41" s="11"/>
      <c r="V41" s="5"/>
      <c r="W41" s="12"/>
      <c r="X41" s="9">
        <f t="shared" si="10"/>
        <v>0</v>
      </c>
      <c r="Y41" s="9" t="e">
        <f>(#REF!+#REF!+#REF!)</f>
        <v>#REF!</v>
      </c>
      <c r="Z41" s="9">
        <f t="shared" si="11"/>
        <v>0</v>
      </c>
    </row>
    <row r="42" spans="1:26" x14ac:dyDescent="0.3">
      <c r="A42" s="5"/>
      <c r="B42" s="5"/>
      <c r="C42" s="5" t="e">
        <f>VLOOKUP(Table26891023[[#This Row],[Redni broj natjecatelja]],'Popis sudionika'!$A$4:$C$300,2,TRUE)</f>
        <v>#N/A</v>
      </c>
      <c r="D42" s="5" t="e">
        <f>VLOOKUP(Table26891023[[#This Row],[Redni broj natjecatelja]],'Popis sudionika'!$A$4:$C$300,3,TRUE)</f>
        <v>#N/A</v>
      </c>
      <c r="E42" s="11"/>
      <c r="F42" s="5"/>
      <c r="G42" s="12"/>
      <c r="H42" s="9">
        <f t="shared" si="6"/>
        <v>0</v>
      </c>
      <c r="I42" s="11"/>
      <c r="J42" s="5"/>
      <c r="K42" s="12"/>
      <c r="L42" s="9">
        <f t="shared" si="7"/>
        <v>0</v>
      </c>
      <c r="M42" s="11"/>
      <c r="N42" s="5"/>
      <c r="O42" s="12"/>
      <c r="P42" s="9">
        <f t="shared" si="8"/>
        <v>0</v>
      </c>
      <c r="Q42" s="11"/>
      <c r="R42" s="5"/>
      <c r="S42" s="12"/>
      <c r="T42" s="9">
        <f t="shared" si="9"/>
        <v>0</v>
      </c>
      <c r="U42" s="11"/>
      <c r="V42" s="5"/>
      <c r="W42" s="12"/>
      <c r="X42" s="9">
        <f t="shared" si="10"/>
        <v>0</v>
      </c>
      <c r="Y42" s="9" t="e">
        <f>(#REF!+#REF!+#REF!)</f>
        <v>#REF!</v>
      </c>
      <c r="Z42" s="9">
        <f t="shared" si="11"/>
        <v>0</v>
      </c>
    </row>
    <row r="43" spans="1:26" x14ac:dyDescent="0.3">
      <c r="A43" s="5"/>
      <c r="B43" s="5"/>
      <c r="C43" s="5" t="e">
        <f>VLOOKUP(Table26891023[[#This Row],[Redni broj natjecatelja]],'Popis sudionika'!$A$4:$C$300,2,TRUE)</f>
        <v>#N/A</v>
      </c>
      <c r="D43" s="5" t="e">
        <f>VLOOKUP(Table26891023[[#This Row],[Redni broj natjecatelja]],'Popis sudionika'!$A$4:$C$300,3,TRUE)</f>
        <v>#N/A</v>
      </c>
      <c r="E43" s="11"/>
      <c r="F43" s="5"/>
      <c r="G43" s="12"/>
      <c r="H43" s="9">
        <f t="shared" si="6"/>
        <v>0</v>
      </c>
      <c r="I43" s="11"/>
      <c r="J43" s="5"/>
      <c r="K43" s="12"/>
      <c r="L43" s="9">
        <f t="shared" si="7"/>
        <v>0</v>
      </c>
      <c r="M43" s="11"/>
      <c r="N43" s="5"/>
      <c r="O43" s="12"/>
      <c r="P43" s="9">
        <f t="shared" si="8"/>
        <v>0</v>
      </c>
      <c r="Q43" s="11"/>
      <c r="R43" s="5"/>
      <c r="S43" s="12"/>
      <c r="T43" s="9">
        <f t="shared" si="9"/>
        <v>0</v>
      </c>
      <c r="U43" s="11"/>
      <c r="V43" s="5"/>
      <c r="W43" s="12"/>
      <c r="X43" s="9">
        <f t="shared" si="10"/>
        <v>0</v>
      </c>
      <c r="Y43" s="9" t="e">
        <f>(#REF!+#REF!+#REF!)</f>
        <v>#REF!</v>
      </c>
      <c r="Z43" s="9">
        <f t="shared" si="11"/>
        <v>0</v>
      </c>
    </row>
    <row r="44" spans="1:26" x14ac:dyDescent="0.3">
      <c r="A44" s="5"/>
      <c r="B44" s="5"/>
      <c r="C44" s="5" t="e">
        <f>VLOOKUP(Table26891023[[#This Row],[Redni broj natjecatelja]],'Popis sudionika'!$A$4:$C$300,2,TRUE)</f>
        <v>#N/A</v>
      </c>
      <c r="D44" s="5" t="e">
        <f>VLOOKUP(Table26891023[[#This Row],[Redni broj natjecatelja]],'Popis sudionika'!$A$4:$C$300,3,TRUE)</f>
        <v>#N/A</v>
      </c>
      <c r="E44" s="11"/>
      <c r="F44" s="5"/>
      <c r="G44" s="12"/>
      <c r="H44" s="9">
        <f t="shared" si="6"/>
        <v>0</v>
      </c>
      <c r="I44" s="11"/>
      <c r="J44" s="5"/>
      <c r="K44" s="12"/>
      <c r="L44" s="9">
        <f t="shared" si="7"/>
        <v>0</v>
      </c>
      <c r="M44" s="11"/>
      <c r="N44" s="5"/>
      <c r="O44" s="12"/>
      <c r="P44" s="9">
        <f t="shared" si="8"/>
        <v>0</v>
      </c>
      <c r="Q44" s="11"/>
      <c r="R44" s="5"/>
      <c r="S44" s="12"/>
      <c r="T44" s="9">
        <f t="shared" si="9"/>
        <v>0</v>
      </c>
      <c r="U44" s="11"/>
      <c r="V44" s="5"/>
      <c r="W44" s="12"/>
      <c r="X44" s="9">
        <f t="shared" si="10"/>
        <v>0</v>
      </c>
      <c r="Y44" s="9" t="e">
        <f>(#REF!+#REF!+#REF!)</f>
        <v>#REF!</v>
      </c>
      <c r="Z44" s="9">
        <f t="shared" si="11"/>
        <v>0</v>
      </c>
    </row>
    <row r="45" spans="1:26" x14ac:dyDescent="0.3">
      <c r="A45" s="5"/>
      <c r="B45" s="5"/>
      <c r="C45" s="5" t="e">
        <f>VLOOKUP(Table26891023[[#This Row],[Redni broj natjecatelja]],'Popis sudionika'!$A$4:$C$300,2,TRUE)</f>
        <v>#N/A</v>
      </c>
      <c r="D45" s="5" t="e">
        <f>VLOOKUP(Table26891023[[#This Row],[Redni broj natjecatelja]],'Popis sudionika'!$A$4:$C$300,3,TRUE)</f>
        <v>#N/A</v>
      </c>
      <c r="E45" s="11"/>
      <c r="F45" s="5"/>
      <c r="G45" s="12"/>
      <c r="H45" s="9">
        <f t="shared" si="6"/>
        <v>0</v>
      </c>
      <c r="I45" s="11"/>
      <c r="J45" s="5"/>
      <c r="K45" s="12"/>
      <c r="L45" s="9">
        <f t="shared" si="7"/>
        <v>0</v>
      </c>
      <c r="M45" s="11"/>
      <c r="N45" s="5"/>
      <c r="O45" s="12"/>
      <c r="P45" s="9">
        <f t="shared" si="8"/>
        <v>0</v>
      </c>
      <c r="Q45" s="11"/>
      <c r="R45" s="5"/>
      <c r="S45" s="12"/>
      <c r="T45" s="9">
        <f t="shared" si="9"/>
        <v>0</v>
      </c>
      <c r="U45" s="11"/>
      <c r="V45" s="5"/>
      <c r="W45" s="12"/>
      <c r="X45" s="9">
        <f t="shared" si="10"/>
        <v>0</v>
      </c>
      <c r="Y45" s="9" t="e">
        <f>(#REF!+#REF!+#REF!)</f>
        <v>#REF!</v>
      </c>
      <c r="Z45" s="9">
        <f t="shared" si="11"/>
        <v>0</v>
      </c>
    </row>
    <row r="46" spans="1:26" x14ac:dyDescent="0.3">
      <c r="A46" s="5"/>
      <c r="B46" s="5"/>
      <c r="C46" s="5" t="e">
        <f>VLOOKUP(Table26891023[[#This Row],[Redni broj natjecatelja]],'Popis sudionika'!$A$4:$C$300,2,TRUE)</f>
        <v>#N/A</v>
      </c>
      <c r="D46" s="5" t="e">
        <f>VLOOKUP(Table26891023[[#This Row],[Redni broj natjecatelja]],'Popis sudionika'!$A$4:$C$300,3,TRUE)</f>
        <v>#N/A</v>
      </c>
      <c r="E46" s="11"/>
      <c r="F46" s="5"/>
      <c r="G46" s="12"/>
      <c r="H46" s="9">
        <f t="shared" si="6"/>
        <v>0</v>
      </c>
      <c r="I46" s="11"/>
      <c r="J46" s="5"/>
      <c r="K46" s="12"/>
      <c r="L46" s="9">
        <f t="shared" si="7"/>
        <v>0</v>
      </c>
      <c r="M46" s="11"/>
      <c r="N46" s="5"/>
      <c r="O46" s="12"/>
      <c r="P46" s="9">
        <f t="shared" si="8"/>
        <v>0</v>
      </c>
      <c r="Q46" s="11"/>
      <c r="R46" s="5"/>
      <c r="S46" s="12"/>
      <c r="T46" s="9">
        <f t="shared" si="9"/>
        <v>0</v>
      </c>
      <c r="U46" s="11"/>
      <c r="V46" s="5"/>
      <c r="W46" s="12"/>
      <c r="X46" s="9">
        <f t="shared" si="10"/>
        <v>0</v>
      </c>
      <c r="Y46" s="9" t="e">
        <f>(#REF!+#REF!+#REF!)</f>
        <v>#REF!</v>
      </c>
      <c r="Z46" s="9">
        <f t="shared" si="11"/>
        <v>0</v>
      </c>
    </row>
    <row r="47" spans="1:26" x14ac:dyDescent="0.3">
      <c r="A47" s="5"/>
      <c r="B47" s="5"/>
      <c r="C47" s="5" t="e">
        <f>VLOOKUP(Table26891023[[#This Row],[Redni broj natjecatelja]],'Popis sudionika'!$A$4:$C$300,2,TRUE)</f>
        <v>#N/A</v>
      </c>
      <c r="D47" s="5" t="e">
        <f>VLOOKUP(Table26891023[[#This Row],[Redni broj natjecatelja]],'Popis sudionika'!$A$4:$C$300,3,TRUE)</f>
        <v>#N/A</v>
      </c>
      <c r="E47" s="11"/>
      <c r="F47" s="5"/>
      <c r="G47" s="12"/>
      <c r="H47" s="9">
        <f t="shared" si="6"/>
        <v>0</v>
      </c>
      <c r="I47" s="11"/>
      <c r="J47" s="5"/>
      <c r="K47" s="12"/>
      <c r="L47" s="9">
        <f t="shared" si="7"/>
        <v>0</v>
      </c>
      <c r="M47" s="11"/>
      <c r="N47" s="5"/>
      <c r="O47" s="12"/>
      <c r="P47" s="9">
        <f t="shared" si="8"/>
        <v>0</v>
      </c>
      <c r="Q47" s="11"/>
      <c r="R47" s="5"/>
      <c r="S47" s="12"/>
      <c r="T47" s="9">
        <f t="shared" si="9"/>
        <v>0</v>
      </c>
      <c r="U47" s="11"/>
      <c r="V47" s="5"/>
      <c r="W47" s="12"/>
      <c r="X47" s="9">
        <f t="shared" si="10"/>
        <v>0</v>
      </c>
      <c r="Y47" s="9" t="e">
        <f>(#REF!+#REF!+#REF!)</f>
        <v>#REF!</v>
      </c>
      <c r="Z47" s="9">
        <f t="shared" si="11"/>
        <v>0</v>
      </c>
    </row>
    <row r="48" spans="1:26" x14ac:dyDescent="0.3">
      <c r="A48" s="5"/>
      <c r="B48" s="5"/>
      <c r="C48" s="5" t="e">
        <f>VLOOKUP(Table26891023[[#This Row],[Redni broj natjecatelja]],'Popis sudionika'!$A$4:$C$300,2,TRUE)</f>
        <v>#N/A</v>
      </c>
      <c r="D48" s="5" t="e">
        <f>VLOOKUP(Table26891023[[#This Row],[Redni broj natjecatelja]],'Popis sudionika'!$A$4:$C$300,3,TRUE)</f>
        <v>#N/A</v>
      </c>
      <c r="E48" s="11"/>
      <c r="F48" s="5"/>
      <c r="G48" s="12"/>
      <c r="H48" s="9">
        <f t="shared" si="6"/>
        <v>0</v>
      </c>
      <c r="I48" s="11"/>
      <c r="J48" s="5"/>
      <c r="K48" s="12"/>
      <c r="L48" s="9">
        <f t="shared" si="7"/>
        <v>0</v>
      </c>
      <c r="M48" s="11"/>
      <c r="N48" s="5"/>
      <c r="O48" s="12"/>
      <c r="P48" s="9">
        <f t="shared" si="8"/>
        <v>0</v>
      </c>
      <c r="Q48" s="11"/>
      <c r="R48" s="5"/>
      <c r="S48" s="12"/>
      <c r="T48" s="9">
        <f t="shared" si="9"/>
        <v>0</v>
      </c>
      <c r="U48" s="11"/>
      <c r="V48" s="5"/>
      <c r="W48" s="12"/>
      <c r="X48" s="9">
        <f t="shared" si="10"/>
        <v>0</v>
      </c>
      <c r="Y48" s="9" t="e">
        <f>(#REF!+#REF!+#REF!)</f>
        <v>#REF!</v>
      </c>
      <c r="Z48" s="9">
        <f t="shared" si="11"/>
        <v>0</v>
      </c>
    </row>
    <row r="49" spans="1:26" x14ac:dyDescent="0.3">
      <c r="A49" s="5"/>
      <c r="B49" s="5"/>
      <c r="C49" s="5" t="e">
        <f>VLOOKUP(Table26891023[[#This Row],[Redni broj natjecatelja]],'Popis sudionika'!$A$4:$C$300,2,TRUE)</f>
        <v>#N/A</v>
      </c>
      <c r="D49" s="5" t="e">
        <f>VLOOKUP(Table26891023[[#This Row],[Redni broj natjecatelja]],'Popis sudionika'!$A$4:$C$300,3,TRUE)</f>
        <v>#N/A</v>
      </c>
      <c r="E49" s="11"/>
      <c r="F49" s="5"/>
      <c r="G49" s="12"/>
      <c r="H49" s="9">
        <f t="shared" si="6"/>
        <v>0</v>
      </c>
      <c r="I49" s="11"/>
      <c r="J49" s="5"/>
      <c r="K49" s="12"/>
      <c r="L49" s="9">
        <f t="shared" si="7"/>
        <v>0</v>
      </c>
      <c r="M49" s="11"/>
      <c r="N49" s="5"/>
      <c r="O49" s="12"/>
      <c r="P49" s="9">
        <f t="shared" si="8"/>
        <v>0</v>
      </c>
      <c r="Q49" s="11"/>
      <c r="R49" s="5"/>
      <c r="S49" s="12"/>
      <c r="T49" s="9">
        <f t="shared" si="9"/>
        <v>0</v>
      </c>
      <c r="U49" s="11"/>
      <c r="V49" s="5"/>
      <c r="W49" s="12"/>
      <c r="X49" s="9">
        <f t="shared" si="10"/>
        <v>0</v>
      </c>
      <c r="Y49" s="9" t="e">
        <f>(#REF!+#REF!+#REF!)</f>
        <v>#REF!</v>
      </c>
      <c r="Z49" s="9">
        <f t="shared" si="11"/>
        <v>0</v>
      </c>
    </row>
    <row r="50" spans="1:26" x14ac:dyDescent="0.3">
      <c r="A50" s="5"/>
      <c r="B50" s="5"/>
      <c r="C50" s="5" t="e">
        <f>VLOOKUP(Table26891023[[#This Row],[Redni broj natjecatelja]],'Popis sudionika'!$A$4:$C$300,2,TRUE)</f>
        <v>#N/A</v>
      </c>
      <c r="D50" s="5" t="e">
        <f>VLOOKUP(Table26891023[[#This Row],[Redni broj natjecatelja]],'Popis sudionika'!$A$4:$C$300,3,TRUE)</f>
        <v>#N/A</v>
      </c>
      <c r="E50" s="11"/>
      <c r="F50" s="5"/>
      <c r="G50" s="12"/>
      <c r="H50" s="9">
        <f t="shared" si="6"/>
        <v>0</v>
      </c>
      <c r="I50" s="11"/>
      <c r="J50" s="5"/>
      <c r="K50" s="12"/>
      <c r="L50" s="9">
        <f t="shared" si="7"/>
        <v>0</v>
      </c>
      <c r="M50" s="11"/>
      <c r="N50" s="5"/>
      <c r="O50" s="12"/>
      <c r="P50" s="9">
        <f t="shared" si="8"/>
        <v>0</v>
      </c>
      <c r="Q50" s="11"/>
      <c r="R50" s="5"/>
      <c r="S50" s="12"/>
      <c r="T50" s="9">
        <f t="shared" si="9"/>
        <v>0</v>
      </c>
      <c r="U50" s="11"/>
      <c r="V50" s="5"/>
      <c r="W50" s="12"/>
      <c r="X50" s="9">
        <f t="shared" si="10"/>
        <v>0</v>
      </c>
      <c r="Y50" s="9" t="e">
        <f>(#REF!+#REF!+#REF!)</f>
        <v>#REF!</v>
      </c>
      <c r="Z50" s="9">
        <f t="shared" si="11"/>
        <v>0</v>
      </c>
    </row>
    <row r="51" spans="1:26" x14ac:dyDescent="0.3">
      <c r="A51" s="5"/>
      <c r="B51" s="5"/>
      <c r="C51" s="5" t="e">
        <f>VLOOKUP(Table26891023[[#This Row],[Redni broj natjecatelja]],'Popis sudionika'!$A$4:$C$300,2,TRUE)</f>
        <v>#N/A</v>
      </c>
      <c r="D51" s="5" t="e">
        <f>VLOOKUP(Table26891023[[#This Row],[Redni broj natjecatelja]],'Popis sudionika'!$A$4:$C$300,3,TRUE)</f>
        <v>#N/A</v>
      </c>
      <c r="E51" s="11"/>
      <c r="F51" s="5"/>
      <c r="G51" s="12"/>
      <c r="H51" s="9">
        <f t="shared" si="6"/>
        <v>0</v>
      </c>
      <c r="I51" s="11"/>
      <c r="J51" s="5"/>
      <c r="K51" s="12"/>
      <c r="L51" s="9">
        <f t="shared" si="7"/>
        <v>0</v>
      </c>
      <c r="M51" s="11"/>
      <c r="N51" s="5"/>
      <c r="O51" s="12"/>
      <c r="P51" s="9">
        <f t="shared" si="8"/>
        <v>0</v>
      </c>
      <c r="Q51" s="11"/>
      <c r="R51" s="5"/>
      <c r="S51" s="12"/>
      <c r="T51" s="9">
        <f t="shared" si="9"/>
        <v>0</v>
      </c>
      <c r="U51" s="11"/>
      <c r="V51" s="5"/>
      <c r="W51" s="12"/>
      <c r="X51" s="9">
        <f t="shared" si="10"/>
        <v>0</v>
      </c>
      <c r="Y51" s="9" t="e">
        <f>(#REF!+#REF!+#REF!)</f>
        <v>#REF!</v>
      </c>
      <c r="Z51" s="9">
        <f t="shared" si="11"/>
        <v>0</v>
      </c>
    </row>
    <row r="52" spans="1:26" x14ac:dyDescent="0.3">
      <c r="A52" s="5"/>
      <c r="B52" s="5"/>
      <c r="C52" s="5" t="e">
        <f>VLOOKUP(Table26891023[[#This Row],[Redni broj natjecatelja]],'Popis sudionika'!$A$4:$C$300,2,TRUE)</f>
        <v>#N/A</v>
      </c>
      <c r="D52" s="5" t="e">
        <f>VLOOKUP(Table26891023[[#This Row],[Redni broj natjecatelja]],'Popis sudionika'!$A$4:$C$300,3,TRUE)</f>
        <v>#N/A</v>
      </c>
      <c r="E52" s="11"/>
      <c r="F52" s="5"/>
      <c r="G52" s="12"/>
      <c r="H52" s="9">
        <f t="shared" si="6"/>
        <v>0</v>
      </c>
      <c r="I52" s="11"/>
      <c r="J52" s="5"/>
      <c r="K52" s="12"/>
      <c r="L52" s="9">
        <f t="shared" si="7"/>
        <v>0</v>
      </c>
      <c r="M52" s="11"/>
      <c r="N52" s="5"/>
      <c r="O52" s="12"/>
      <c r="P52" s="9">
        <f t="shared" si="8"/>
        <v>0</v>
      </c>
      <c r="Q52" s="11"/>
      <c r="R52" s="5"/>
      <c r="S52" s="12"/>
      <c r="T52" s="9">
        <f t="shared" si="9"/>
        <v>0</v>
      </c>
      <c r="U52" s="11"/>
      <c r="V52" s="5"/>
      <c r="W52" s="12"/>
      <c r="X52" s="9">
        <f t="shared" si="10"/>
        <v>0</v>
      </c>
      <c r="Y52" s="9" t="e">
        <f>(#REF!+#REF!+#REF!)</f>
        <v>#REF!</v>
      </c>
      <c r="Z52" s="9">
        <f t="shared" si="11"/>
        <v>0</v>
      </c>
    </row>
    <row r="53" spans="1:26" x14ac:dyDescent="0.3">
      <c r="A53" s="5"/>
      <c r="B53" s="5"/>
      <c r="C53" s="5" t="e">
        <f>VLOOKUP(Table26891023[[#This Row],[Redni broj natjecatelja]],'Popis sudionika'!$A$4:$C$300,2,TRUE)</f>
        <v>#N/A</v>
      </c>
      <c r="D53" s="5" t="e">
        <f>VLOOKUP(Table26891023[[#This Row],[Redni broj natjecatelja]],'Popis sudionika'!$A$4:$C$300,3,TRUE)</f>
        <v>#N/A</v>
      </c>
      <c r="E53" s="11"/>
      <c r="F53" s="5"/>
      <c r="G53" s="12"/>
      <c r="H53" s="9">
        <f t="shared" si="6"/>
        <v>0</v>
      </c>
      <c r="I53" s="11"/>
      <c r="J53" s="5"/>
      <c r="K53" s="12"/>
      <c r="L53" s="9">
        <f t="shared" si="7"/>
        <v>0</v>
      </c>
      <c r="M53" s="11"/>
      <c r="N53" s="5"/>
      <c r="O53" s="12"/>
      <c r="P53" s="9">
        <f t="shared" si="8"/>
        <v>0</v>
      </c>
      <c r="Q53" s="11"/>
      <c r="R53" s="5"/>
      <c r="S53" s="12"/>
      <c r="T53" s="9">
        <f t="shared" si="9"/>
        <v>0</v>
      </c>
      <c r="U53" s="11"/>
      <c r="V53" s="5"/>
      <c r="W53" s="12"/>
      <c r="X53" s="9">
        <f t="shared" si="10"/>
        <v>0</v>
      </c>
      <c r="Y53" s="9" t="e">
        <f>(#REF!+#REF!+#REF!)</f>
        <v>#REF!</v>
      </c>
      <c r="Z53" s="9">
        <f t="shared" si="11"/>
        <v>0</v>
      </c>
    </row>
    <row r="54" spans="1:26" x14ac:dyDescent="0.3">
      <c r="A54" s="5"/>
      <c r="B54" s="5"/>
      <c r="C54" s="5" t="e">
        <f>VLOOKUP(Table26891023[[#This Row],[Redni broj natjecatelja]],'Popis sudionika'!$A$4:$C$300,2,TRUE)</f>
        <v>#N/A</v>
      </c>
      <c r="D54" s="5" t="e">
        <f>VLOOKUP(Table26891023[[#This Row],[Redni broj natjecatelja]],'Popis sudionika'!$A$4:$C$300,3,TRUE)</f>
        <v>#N/A</v>
      </c>
      <c r="E54" s="11"/>
      <c r="F54" s="5"/>
      <c r="G54" s="12"/>
      <c r="H54" s="9">
        <f t="shared" si="6"/>
        <v>0</v>
      </c>
      <c r="I54" s="11"/>
      <c r="J54" s="5"/>
      <c r="K54" s="12"/>
      <c r="L54" s="9">
        <f t="shared" si="7"/>
        <v>0</v>
      </c>
      <c r="M54" s="11"/>
      <c r="N54" s="5"/>
      <c r="O54" s="12"/>
      <c r="P54" s="9">
        <f t="shared" si="8"/>
        <v>0</v>
      </c>
      <c r="Q54" s="11"/>
      <c r="R54" s="5"/>
      <c r="S54" s="12"/>
      <c r="T54" s="9">
        <f t="shared" si="9"/>
        <v>0</v>
      </c>
      <c r="U54" s="11"/>
      <c r="V54" s="5"/>
      <c r="W54" s="12"/>
      <c r="X54" s="9">
        <f t="shared" si="10"/>
        <v>0</v>
      </c>
      <c r="Y54" s="9" t="e">
        <f>(#REF!+#REF!+#REF!)</f>
        <v>#REF!</v>
      </c>
      <c r="Z54" s="9">
        <f t="shared" si="11"/>
        <v>0</v>
      </c>
    </row>
    <row r="55" spans="1:26" x14ac:dyDescent="0.3">
      <c r="A55" s="5"/>
      <c r="B55" s="5"/>
      <c r="C55" s="5" t="e">
        <f>VLOOKUP(Table26891023[[#This Row],[Redni broj natjecatelja]],'Popis sudionika'!$A$4:$C$300,2,TRUE)</f>
        <v>#N/A</v>
      </c>
      <c r="D55" s="5" t="e">
        <f>VLOOKUP(Table26891023[[#This Row],[Redni broj natjecatelja]],'Popis sudionika'!$A$4:$C$300,3,TRUE)</f>
        <v>#N/A</v>
      </c>
      <c r="E55" s="11"/>
      <c r="F55" s="5"/>
      <c r="G55" s="12"/>
      <c r="H55" s="9">
        <f t="shared" si="6"/>
        <v>0</v>
      </c>
      <c r="I55" s="11"/>
      <c r="J55" s="5"/>
      <c r="K55" s="12"/>
      <c r="L55" s="9">
        <f t="shared" si="7"/>
        <v>0</v>
      </c>
      <c r="M55" s="11"/>
      <c r="N55" s="5"/>
      <c r="O55" s="12"/>
      <c r="P55" s="9">
        <f t="shared" si="8"/>
        <v>0</v>
      </c>
      <c r="Q55" s="11"/>
      <c r="R55" s="5"/>
      <c r="S55" s="12"/>
      <c r="T55" s="9">
        <f t="shared" si="9"/>
        <v>0</v>
      </c>
      <c r="U55" s="11"/>
      <c r="V55" s="5"/>
      <c r="W55" s="12"/>
      <c r="X55" s="9">
        <f t="shared" si="10"/>
        <v>0</v>
      </c>
      <c r="Y55" s="9" t="e">
        <f>(#REF!+#REF!+#REF!)</f>
        <v>#REF!</v>
      </c>
      <c r="Z55" s="9">
        <f t="shared" si="11"/>
        <v>0</v>
      </c>
    </row>
    <row r="56" spans="1:26" x14ac:dyDescent="0.3">
      <c r="A56" s="5"/>
      <c r="B56" s="5"/>
      <c r="C56" s="5" t="e">
        <f>VLOOKUP(Table26891023[[#This Row],[Redni broj natjecatelja]],'Popis sudionika'!$A$4:$C$300,2,TRUE)</f>
        <v>#N/A</v>
      </c>
      <c r="D56" s="5" t="e">
        <f>VLOOKUP(Table26891023[[#This Row],[Redni broj natjecatelja]],'Popis sudionika'!$A$4:$C$300,3,TRUE)</f>
        <v>#N/A</v>
      </c>
      <c r="E56" s="11"/>
      <c r="F56" s="5"/>
      <c r="G56" s="12"/>
      <c r="H56" s="9">
        <f t="shared" si="6"/>
        <v>0</v>
      </c>
      <c r="I56" s="11"/>
      <c r="J56" s="5"/>
      <c r="K56" s="12"/>
      <c r="L56" s="9">
        <f t="shared" si="7"/>
        <v>0</v>
      </c>
      <c r="M56" s="11"/>
      <c r="N56" s="5"/>
      <c r="O56" s="12"/>
      <c r="P56" s="9">
        <f t="shared" si="8"/>
        <v>0</v>
      </c>
      <c r="Q56" s="11"/>
      <c r="R56" s="5"/>
      <c r="S56" s="12"/>
      <c r="T56" s="9">
        <f t="shared" si="9"/>
        <v>0</v>
      </c>
      <c r="U56" s="11"/>
      <c r="V56" s="5"/>
      <c r="W56" s="12"/>
      <c r="X56" s="9">
        <f t="shared" si="10"/>
        <v>0</v>
      </c>
      <c r="Y56" s="9" t="e">
        <f>(#REF!+#REF!+#REF!)</f>
        <v>#REF!</v>
      </c>
      <c r="Z56" s="9">
        <f t="shared" si="11"/>
        <v>0</v>
      </c>
    </row>
    <row r="57" spans="1:26" x14ac:dyDescent="0.3">
      <c r="A57" s="5"/>
      <c r="B57" s="5"/>
      <c r="C57" s="5" t="e">
        <f>VLOOKUP(Table26891023[[#This Row],[Redni broj natjecatelja]],'Popis sudionika'!$A$4:$C$300,2,TRUE)</f>
        <v>#N/A</v>
      </c>
      <c r="D57" s="5" t="e">
        <f>VLOOKUP(Table26891023[[#This Row],[Redni broj natjecatelja]],'Popis sudionika'!$A$4:$C$300,3,TRUE)</f>
        <v>#N/A</v>
      </c>
      <c r="E57" s="11"/>
      <c r="F57" s="5"/>
      <c r="G57" s="12"/>
      <c r="H57" s="9">
        <f t="shared" si="6"/>
        <v>0</v>
      </c>
      <c r="I57" s="11"/>
      <c r="J57" s="5"/>
      <c r="K57" s="12"/>
      <c r="L57" s="9">
        <f t="shared" si="7"/>
        <v>0</v>
      </c>
      <c r="M57" s="11"/>
      <c r="N57" s="5"/>
      <c r="O57" s="12"/>
      <c r="P57" s="9">
        <f t="shared" si="8"/>
        <v>0</v>
      </c>
      <c r="Q57" s="11"/>
      <c r="R57" s="5"/>
      <c r="S57" s="12"/>
      <c r="T57" s="9">
        <f t="shared" si="9"/>
        <v>0</v>
      </c>
      <c r="U57" s="11"/>
      <c r="V57" s="5"/>
      <c r="W57" s="12"/>
      <c r="X57" s="9">
        <f t="shared" si="10"/>
        <v>0</v>
      </c>
      <c r="Y57" s="9" t="e">
        <f>(#REF!+#REF!+#REF!)</f>
        <v>#REF!</v>
      </c>
      <c r="Z57" s="9">
        <f t="shared" si="11"/>
        <v>0</v>
      </c>
    </row>
    <row r="58" spans="1:26" x14ac:dyDescent="0.3">
      <c r="A58" s="5"/>
      <c r="B58" s="5"/>
      <c r="C58" s="5" t="e">
        <f>VLOOKUP(Table26891023[[#This Row],[Redni broj natjecatelja]],'Popis sudionika'!$A$4:$C$300,2,TRUE)</f>
        <v>#N/A</v>
      </c>
      <c r="D58" s="5" t="e">
        <f>VLOOKUP(Table26891023[[#This Row],[Redni broj natjecatelja]],'Popis sudionika'!$A$4:$C$300,3,TRUE)</f>
        <v>#N/A</v>
      </c>
      <c r="E58" s="11"/>
      <c r="F58" s="5"/>
      <c r="G58" s="12"/>
      <c r="H58" s="9">
        <f t="shared" si="6"/>
        <v>0</v>
      </c>
      <c r="I58" s="11"/>
      <c r="J58" s="5"/>
      <c r="K58" s="12"/>
      <c r="L58" s="9">
        <f t="shared" si="7"/>
        <v>0</v>
      </c>
      <c r="M58" s="11"/>
      <c r="N58" s="5"/>
      <c r="O58" s="12"/>
      <c r="P58" s="9">
        <f t="shared" si="8"/>
        <v>0</v>
      </c>
      <c r="Q58" s="11"/>
      <c r="R58" s="5"/>
      <c r="S58" s="12"/>
      <c r="T58" s="9">
        <f t="shared" si="9"/>
        <v>0</v>
      </c>
      <c r="U58" s="11"/>
      <c r="V58" s="5"/>
      <c r="W58" s="12"/>
      <c r="X58" s="9">
        <f t="shared" si="10"/>
        <v>0</v>
      </c>
      <c r="Y58" s="9" t="e">
        <f>(#REF!+#REF!+#REF!)</f>
        <v>#REF!</v>
      </c>
      <c r="Z58" s="9">
        <f t="shared" si="11"/>
        <v>0</v>
      </c>
    </row>
    <row r="59" spans="1:26" x14ac:dyDescent="0.3">
      <c r="A59" s="5"/>
      <c r="B59" s="5"/>
      <c r="C59" s="5" t="e">
        <f>VLOOKUP(Table26891023[[#This Row],[Redni broj natjecatelja]],'Popis sudionika'!$A$4:$C$300,2,TRUE)</f>
        <v>#N/A</v>
      </c>
      <c r="D59" s="5" t="e">
        <f>VLOOKUP(Table26891023[[#This Row],[Redni broj natjecatelja]],'Popis sudionika'!$A$4:$C$300,3,TRUE)</f>
        <v>#N/A</v>
      </c>
      <c r="E59" s="11"/>
      <c r="F59" s="5"/>
      <c r="G59" s="12"/>
      <c r="H59" s="9">
        <f t="shared" si="6"/>
        <v>0</v>
      </c>
      <c r="I59" s="11"/>
      <c r="J59" s="5"/>
      <c r="K59" s="12"/>
      <c r="L59" s="9">
        <f t="shared" si="7"/>
        <v>0</v>
      </c>
      <c r="M59" s="11"/>
      <c r="N59" s="5"/>
      <c r="O59" s="12"/>
      <c r="P59" s="9">
        <f t="shared" si="8"/>
        <v>0</v>
      </c>
      <c r="Q59" s="11"/>
      <c r="R59" s="5"/>
      <c r="S59" s="12"/>
      <c r="T59" s="9">
        <f t="shared" si="9"/>
        <v>0</v>
      </c>
      <c r="U59" s="11"/>
      <c r="V59" s="5"/>
      <c r="W59" s="12"/>
      <c r="X59" s="9">
        <f t="shared" si="10"/>
        <v>0</v>
      </c>
      <c r="Y59" s="9" t="e">
        <f>(#REF!+#REF!+#REF!)</f>
        <v>#REF!</v>
      </c>
      <c r="Z59" s="9">
        <f t="shared" si="11"/>
        <v>0</v>
      </c>
    </row>
    <row r="60" spans="1:26" x14ac:dyDescent="0.3">
      <c r="A60" s="5"/>
      <c r="B60" s="5"/>
      <c r="C60" s="5" t="e">
        <f>VLOOKUP(Table26891023[[#This Row],[Redni broj natjecatelja]],'Popis sudionika'!$A$4:$C$300,2,TRUE)</f>
        <v>#N/A</v>
      </c>
      <c r="D60" s="5" t="e">
        <f>VLOOKUP(Table26891023[[#This Row],[Redni broj natjecatelja]],'Popis sudionika'!$A$4:$C$300,3,TRUE)</f>
        <v>#N/A</v>
      </c>
      <c r="E60" s="11"/>
      <c r="F60" s="5"/>
      <c r="G60" s="12"/>
      <c r="H60" s="9">
        <f t="shared" si="6"/>
        <v>0</v>
      </c>
      <c r="I60" s="11"/>
      <c r="J60" s="5"/>
      <c r="K60" s="12"/>
      <c r="L60" s="9">
        <f t="shared" si="7"/>
        <v>0</v>
      </c>
      <c r="M60" s="11"/>
      <c r="N60" s="5"/>
      <c r="O60" s="12"/>
      <c r="P60" s="9">
        <f t="shared" si="8"/>
        <v>0</v>
      </c>
      <c r="Q60" s="11"/>
      <c r="R60" s="5"/>
      <c r="S60" s="12"/>
      <c r="T60" s="9">
        <f t="shared" si="9"/>
        <v>0</v>
      </c>
      <c r="U60" s="11"/>
      <c r="V60" s="5"/>
      <c r="W60" s="12"/>
      <c r="X60" s="9">
        <f t="shared" si="10"/>
        <v>0</v>
      </c>
      <c r="Y60" s="9" t="e">
        <f>(#REF!+#REF!+#REF!)</f>
        <v>#REF!</v>
      </c>
      <c r="Z60" s="9">
        <f t="shared" si="11"/>
        <v>0</v>
      </c>
    </row>
    <row r="61" spans="1:26" x14ac:dyDescent="0.3">
      <c r="A61" s="5"/>
      <c r="B61" s="5"/>
      <c r="C61" s="5" t="e">
        <f>VLOOKUP(Table26891023[[#This Row],[Redni broj natjecatelja]],'Popis sudionika'!$A$4:$C$300,2,TRUE)</f>
        <v>#N/A</v>
      </c>
      <c r="D61" s="5" t="e">
        <f>VLOOKUP(Table26891023[[#This Row],[Redni broj natjecatelja]],'Popis sudionika'!$A$4:$C$300,3,TRUE)</f>
        <v>#N/A</v>
      </c>
      <c r="E61" s="11"/>
      <c r="F61" s="5"/>
      <c r="G61" s="12"/>
      <c r="H61" s="9">
        <f t="shared" si="6"/>
        <v>0</v>
      </c>
      <c r="I61" s="11"/>
      <c r="J61" s="5"/>
      <c r="K61" s="12"/>
      <c r="L61" s="9">
        <f t="shared" si="7"/>
        <v>0</v>
      </c>
      <c r="M61" s="11"/>
      <c r="N61" s="5"/>
      <c r="O61" s="12"/>
      <c r="P61" s="9">
        <f t="shared" si="8"/>
        <v>0</v>
      </c>
      <c r="Q61" s="11"/>
      <c r="R61" s="5"/>
      <c r="S61" s="12"/>
      <c r="T61" s="9">
        <f t="shared" si="9"/>
        <v>0</v>
      </c>
      <c r="U61" s="11"/>
      <c r="V61" s="5"/>
      <c r="W61" s="12"/>
      <c r="X61" s="9">
        <f t="shared" si="10"/>
        <v>0</v>
      </c>
      <c r="Y61" s="9" t="e">
        <f>(#REF!+#REF!+#REF!)</f>
        <v>#REF!</v>
      </c>
      <c r="Z61" s="9">
        <f t="shared" si="11"/>
        <v>0</v>
      </c>
    </row>
    <row r="62" spans="1:26" x14ac:dyDescent="0.3">
      <c r="A62" s="5"/>
      <c r="B62" s="5"/>
      <c r="C62" s="5" t="e">
        <f>VLOOKUP(Table26891023[[#This Row],[Redni broj natjecatelja]],'Popis sudionika'!$A$4:$C$300,2,TRUE)</f>
        <v>#N/A</v>
      </c>
      <c r="D62" s="5" t="e">
        <f>VLOOKUP(Table26891023[[#This Row],[Redni broj natjecatelja]],'Popis sudionika'!$A$4:$C$300,3,TRUE)</f>
        <v>#N/A</v>
      </c>
      <c r="E62" s="11"/>
      <c r="F62" s="5"/>
      <c r="G62" s="12"/>
      <c r="H62" s="9">
        <f t="shared" si="6"/>
        <v>0</v>
      </c>
      <c r="I62" s="11"/>
      <c r="J62" s="5"/>
      <c r="K62" s="12"/>
      <c r="L62" s="9">
        <f t="shared" si="7"/>
        <v>0</v>
      </c>
      <c r="M62" s="11"/>
      <c r="N62" s="5"/>
      <c r="O62" s="12"/>
      <c r="P62" s="9">
        <f t="shared" si="8"/>
        <v>0</v>
      </c>
      <c r="Q62" s="11"/>
      <c r="R62" s="5"/>
      <c r="S62" s="12"/>
      <c r="T62" s="9">
        <f t="shared" si="9"/>
        <v>0</v>
      </c>
      <c r="U62" s="11"/>
      <c r="V62" s="5"/>
      <c r="W62" s="12"/>
      <c r="X62" s="9">
        <f t="shared" si="10"/>
        <v>0</v>
      </c>
      <c r="Y62" s="9" t="e">
        <f>(#REF!+#REF!+#REF!)</f>
        <v>#REF!</v>
      </c>
      <c r="Z62" s="9">
        <f t="shared" si="11"/>
        <v>0</v>
      </c>
    </row>
    <row r="63" spans="1:26" x14ac:dyDescent="0.3">
      <c r="A63" s="5"/>
      <c r="B63" s="5"/>
      <c r="C63" s="5" t="e">
        <f>VLOOKUP(Table26891023[[#This Row],[Redni broj natjecatelja]],'Popis sudionika'!$A$4:$C$300,2,TRUE)</f>
        <v>#N/A</v>
      </c>
      <c r="D63" s="5" t="e">
        <f>VLOOKUP(Table26891023[[#This Row],[Redni broj natjecatelja]],'Popis sudionika'!$A$4:$C$300,3,TRUE)</f>
        <v>#N/A</v>
      </c>
      <c r="E63" s="11"/>
      <c r="F63" s="5"/>
      <c r="G63" s="12"/>
      <c r="H63" s="9">
        <f t="shared" si="6"/>
        <v>0</v>
      </c>
      <c r="I63" s="11"/>
      <c r="J63" s="5"/>
      <c r="K63" s="12"/>
      <c r="L63" s="9">
        <f t="shared" si="7"/>
        <v>0</v>
      </c>
      <c r="M63" s="11"/>
      <c r="N63" s="5"/>
      <c r="O63" s="12"/>
      <c r="P63" s="9">
        <f t="shared" si="8"/>
        <v>0</v>
      </c>
      <c r="Q63" s="11"/>
      <c r="R63" s="5"/>
      <c r="S63" s="12"/>
      <c r="T63" s="9">
        <f t="shared" si="9"/>
        <v>0</v>
      </c>
      <c r="U63" s="11"/>
      <c r="V63" s="5"/>
      <c r="W63" s="12"/>
      <c r="X63" s="9">
        <f t="shared" si="10"/>
        <v>0</v>
      </c>
      <c r="Y63" s="9" t="e">
        <f>(#REF!+#REF!+#REF!)</f>
        <v>#REF!</v>
      </c>
      <c r="Z63" s="9">
        <f t="shared" si="11"/>
        <v>0</v>
      </c>
    </row>
    <row r="64" spans="1:26" x14ac:dyDescent="0.3">
      <c r="A64" s="5"/>
      <c r="B64" s="5"/>
      <c r="C64" s="5" t="e">
        <f>VLOOKUP(Table26891023[[#This Row],[Redni broj natjecatelja]],'Popis sudionika'!$A$4:$C$300,2,TRUE)</f>
        <v>#N/A</v>
      </c>
      <c r="D64" s="5" t="e">
        <f>VLOOKUP(Table26891023[[#This Row],[Redni broj natjecatelja]],'Popis sudionika'!$A$4:$C$300,3,TRUE)</f>
        <v>#N/A</v>
      </c>
      <c r="E64" s="11"/>
      <c r="F64" s="5"/>
      <c r="G64" s="12"/>
      <c r="H64" s="9">
        <f t="shared" si="6"/>
        <v>0</v>
      </c>
      <c r="I64" s="11"/>
      <c r="J64" s="5"/>
      <c r="K64" s="12"/>
      <c r="L64" s="9">
        <f t="shared" si="7"/>
        <v>0</v>
      </c>
      <c r="M64" s="11"/>
      <c r="N64" s="5"/>
      <c r="O64" s="12"/>
      <c r="P64" s="9">
        <f t="shared" si="8"/>
        <v>0</v>
      </c>
      <c r="Q64" s="11"/>
      <c r="R64" s="5"/>
      <c r="S64" s="12"/>
      <c r="T64" s="9">
        <f t="shared" si="9"/>
        <v>0</v>
      </c>
      <c r="U64" s="11"/>
      <c r="V64" s="5"/>
      <c r="W64" s="12"/>
      <c r="X64" s="9">
        <f t="shared" si="10"/>
        <v>0</v>
      </c>
      <c r="Y64" s="9" t="e">
        <f>(#REF!+#REF!+#REF!)</f>
        <v>#REF!</v>
      </c>
      <c r="Z64" s="9">
        <f t="shared" si="11"/>
        <v>0</v>
      </c>
    </row>
    <row r="65" spans="1:26" x14ac:dyDescent="0.3">
      <c r="A65" s="5"/>
      <c r="B65" s="5"/>
      <c r="C65" s="5" t="e">
        <f>VLOOKUP(Table26891023[[#This Row],[Redni broj natjecatelja]],'Popis sudionika'!$A$4:$C$300,2,TRUE)</f>
        <v>#N/A</v>
      </c>
      <c r="D65" s="5" t="e">
        <f>VLOOKUP(Table26891023[[#This Row],[Redni broj natjecatelja]],'Popis sudionika'!$A$4:$C$300,3,TRUE)</f>
        <v>#N/A</v>
      </c>
      <c r="E65" s="11"/>
      <c r="F65" s="5"/>
      <c r="G65" s="12"/>
      <c r="H65" s="9">
        <f t="shared" si="6"/>
        <v>0</v>
      </c>
      <c r="I65" s="11"/>
      <c r="J65" s="5"/>
      <c r="K65" s="12"/>
      <c r="L65" s="9">
        <f t="shared" si="7"/>
        <v>0</v>
      </c>
      <c r="M65" s="11"/>
      <c r="N65" s="5"/>
      <c r="O65" s="12"/>
      <c r="P65" s="9">
        <f t="shared" si="8"/>
        <v>0</v>
      </c>
      <c r="Q65" s="11"/>
      <c r="R65" s="5"/>
      <c r="S65" s="12"/>
      <c r="T65" s="9">
        <f t="shared" si="9"/>
        <v>0</v>
      </c>
      <c r="U65" s="11"/>
      <c r="V65" s="5"/>
      <c r="W65" s="12"/>
      <c r="X65" s="9">
        <f t="shared" si="10"/>
        <v>0</v>
      </c>
      <c r="Y65" s="9" t="e">
        <f>(#REF!+#REF!+#REF!)</f>
        <v>#REF!</v>
      </c>
      <c r="Z65" s="9">
        <f t="shared" si="11"/>
        <v>0</v>
      </c>
    </row>
    <row r="66" spans="1:26" x14ac:dyDescent="0.3">
      <c r="A66" s="5"/>
      <c r="B66" s="5"/>
      <c r="C66" s="5" t="e">
        <f>VLOOKUP(Table26891023[[#This Row],[Redni broj natjecatelja]],'Popis sudionika'!$A$4:$C$300,2,TRUE)</f>
        <v>#N/A</v>
      </c>
      <c r="D66" s="5" t="e">
        <f>VLOOKUP(Table26891023[[#This Row],[Redni broj natjecatelja]],'Popis sudionika'!$A$4:$C$300,3,TRUE)</f>
        <v>#N/A</v>
      </c>
      <c r="E66" s="11"/>
      <c r="F66" s="5"/>
      <c r="G66" s="12"/>
      <c r="H66" s="9">
        <f t="shared" si="6"/>
        <v>0</v>
      </c>
      <c r="I66" s="11"/>
      <c r="J66" s="5"/>
      <c r="K66" s="12"/>
      <c r="L66" s="9">
        <f t="shared" si="7"/>
        <v>0</v>
      </c>
      <c r="M66" s="11"/>
      <c r="N66" s="5"/>
      <c r="O66" s="12"/>
      <c r="P66" s="9">
        <f t="shared" si="8"/>
        <v>0</v>
      </c>
      <c r="Q66" s="11"/>
      <c r="R66" s="5"/>
      <c r="S66" s="12"/>
      <c r="T66" s="9">
        <f t="shared" si="9"/>
        <v>0</v>
      </c>
      <c r="U66" s="11"/>
      <c r="V66" s="5"/>
      <c r="W66" s="12"/>
      <c r="X66" s="9">
        <f t="shared" si="10"/>
        <v>0</v>
      </c>
      <c r="Y66" s="9" t="e">
        <f>(#REF!+#REF!+#REF!)</f>
        <v>#REF!</v>
      </c>
      <c r="Z66" s="9">
        <f t="shared" si="11"/>
        <v>0</v>
      </c>
    </row>
    <row r="67" spans="1:26" x14ac:dyDescent="0.3">
      <c r="A67" s="5"/>
      <c r="B67" s="5"/>
      <c r="C67" s="5" t="e">
        <f>VLOOKUP(Table26891023[[#This Row],[Redni broj natjecatelja]],'Popis sudionika'!$A$4:$C$300,2,TRUE)</f>
        <v>#N/A</v>
      </c>
      <c r="D67" s="5" t="e">
        <f>VLOOKUP(Table26891023[[#This Row],[Redni broj natjecatelja]],'Popis sudionika'!$A$4:$C$300,3,TRUE)</f>
        <v>#N/A</v>
      </c>
      <c r="E67" s="11"/>
      <c r="F67" s="5"/>
      <c r="G67" s="12"/>
      <c r="H67" s="9">
        <f t="shared" si="6"/>
        <v>0</v>
      </c>
      <c r="I67" s="11"/>
      <c r="J67" s="5"/>
      <c r="K67" s="12"/>
      <c r="L67" s="9">
        <f t="shared" si="7"/>
        <v>0</v>
      </c>
      <c r="M67" s="11"/>
      <c r="N67" s="5"/>
      <c r="O67" s="12"/>
      <c r="P67" s="9">
        <f t="shared" si="8"/>
        <v>0</v>
      </c>
      <c r="Q67" s="11"/>
      <c r="R67" s="5"/>
      <c r="S67" s="12"/>
      <c r="T67" s="9">
        <f t="shared" si="9"/>
        <v>0</v>
      </c>
      <c r="U67" s="11"/>
      <c r="V67" s="5"/>
      <c r="W67" s="12"/>
      <c r="X67" s="9">
        <f t="shared" si="10"/>
        <v>0</v>
      </c>
      <c r="Y67" s="9" t="e">
        <f>(#REF!+#REF!+#REF!)</f>
        <v>#REF!</v>
      </c>
      <c r="Z67" s="9">
        <f t="shared" si="11"/>
        <v>0</v>
      </c>
    </row>
    <row r="68" spans="1:26" x14ac:dyDescent="0.3">
      <c r="A68" s="5"/>
      <c r="B68" s="5"/>
      <c r="C68" s="5" t="e">
        <f>VLOOKUP(Table26891023[[#This Row],[Redni broj natjecatelja]],'Popis sudionika'!$A$4:$C$300,2,TRUE)</f>
        <v>#N/A</v>
      </c>
      <c r="D68" s="5" t="e">
        <f>VLOOKUP(Table26891023[[#This Row],[Redni broj natjecatelja]],'Popis sudionika'!$A$4:$C$300,3,TRUE)</f>
        <v>#N/A</v>
      </c>
      <c r="E68" s="11"/>
      <c r="F68" s="5"/>
      <c r="G68" s="12"/>
      <c r="H68" s="9">
        <f t="shared" ref="H68:H99" si="12">(E68+F68+G68)</f>
        <v>0</v>
      </c>
      <c r="I68" s="11"/>
      <c r="J68" s="5"/>
      <c r="K68" s="12"/>
      <c r="L68" s="9">
        <f t="shared" ref="L68:L99" si="13">(I68+J68+K68)</f>
        <v>0</v>
      </c>
      <c r="M68" s="11"/>
      <c r="N68" s="5"/>
      <c r="O68" s="12"/>
      <c r="P68" s="9">
        <f t="shared" ref="P68:P99" si="14">(M68+N68+O68)</f>
        <v>0</v>
      </c>
      <c r="Q68" s="11"/>
      <c r="R68" s="5"/>
      <c r="S68" s="12"/>
      <c r="T68" s="9">
        <f t="shared" ref="T68:T99" si="15">(Q68+R68+S68)</f>
        <v>0</v>
      </c>
      <c r="U68" s="11"/>
      <c r="V68" s="5"/>
      <c r="W68" s="12"/>
      <c r="X68" s="9">
        <f t="shared" ref="X68:X99" si="16">(U68+V68+W68)</f>
        <v>0</v>
      </c>
      <c r="Y68" s="9" t="e">
        <f>(#REF!+#REF!+#REF!)</f>
        <v>#REF!</v>
      </c>
      <c r="Z68" s="9">
        <f t="shared" ref="Z68:Z99" si="17">(H68+L68+P68+T68+X68)/5</f>
        <v>0</v>
      </c>
    </row>
    <row r="69" spans="1:26" x14ac:dyDescent="0.3">
      <c r="A69" s="5"/>
      <c r="B69" s="5"/>
      <c r="C69" s="5" t="e">
        <f>VLOOKUP(Table26891023[[#This Row],[Redni broj natjecatelja]],'Popis sudionika'!$A$4:$C$300,2,TRUE)</f>
        <v>#N/A</v>
      </c>
      <c r="D69" s="5" t="e">
        <f>VLOOKUP(Table26891023[[#This Row],[Redni broj natjecatelja]],'Popis sudionika'!$A$4:$C$300,3,TRUE)</f>
        <v>#N/A</v>
      </c>
      <c r="E69" s="11"/>
      <c r="F69" s="5"/>
      <c r="G69" s="12"/>
      <c r="H69" s="9">
        <f t="shared" si="12"/>
        <v>0</v>
      </c>
      <c r="I69" s="11"/>
      <c r="J69" s="5"/>
      <c r="K69" s="12"/>
      <c r="L69" s="9">
        <f t="shared" si="13"/>
        <v>0</v>
      </c>
      <c r="M69" s="11"/>
      <c r="N69" s="5"/>
      <c r="O69" s="12"/>
      <c r="P69" s="9">
        <f t="shared" si="14"/>
        <v>0</v>
      </c>
      <c r="Q69" s="11"/>
      <c r="R69" s="5"/>
      <c r="S69" s="12"/>
      <c r="T69" s="9">
        <f t="shared" si="15"/>
        <v>0</v>
      </c>
      <c r="U69" s="11"/>
      <c r="V69" s="5"/>
      <c r="W69" s="12"/>
      <c r="X69" s="9">
        <f t="shared" si="16"/>
        <v>0</v>
      </c>
      <c r="Y69" s="9" t="e">
        <f>(#REF!+#REF!+#REF!)</f>
        <v>#REF!</v>
      </c>
      <c r="Z69" s="9">
        <f t="shared" si="17"/>
        <v>0</v>
      </c>
    </row>
    <row r="70" spans="1:26" x14ac:dyDescent="0.3">
      <c r="A70" s="5"/>
      <c r="B70" s="5"/>
      <c r="C70" s="5" t="e">
        <f>VLOOKUP(Table26891023[[#This Row],[Redni broj natjecatelja]],'Popis sudionika'!$A$4:$C$300,2,TRUE)</f>
        <v>#N/A</v>
      </c>
      <c r="D70" s="5" t="e">
        <f>VLOOKUP(Table26891023[[#This Row],[Redni broj natjecatelja]],'Popis sudionika'!$A$4:$C$300,3,TRUE)</f>
        <v>#N/A</v>
      </c>
      <c r="E70" s="11"/>
      <c r="F70" s="5"/>
      <c r="G70" s="12"/>
      <c r="H70" s="9">
        <f t="shared" si="12"/>
        <v>0</v>
      </c>
      <c r="I70" s="11"/>
      <c r="J70" s="5"/>
      <c r="K70" s="12"/>
      <c r="L70" s="9">
        <f t="shared" si="13"/>
        <v>0</v>
      </c>
      <c r="M70" s="11"/>
      <c r="N70" s="5"/>
      <c r="O70" s="12"/>
      <c r="P70" s="9">
        <f t="shared" si="14"/>
        <v>0</v>
      </c>
      <c r="Q70" s="11"/>
      <c r="R70" s="5"/>
      <c r="S70" s="12"/>
      <c r="T70" s="9">
        <f t="shared" si="15"/>
        <v>0</v>
      </c>
      <c r="U70" s="11"/>
      <c r="V70" s="5"/>
      <c r="W70" s="12"/>
      <c r="X70" s="9">
        <f t="shared" si="16"/>
        <v>0</v>
      </c>
      <c r="Y70" s="9" t="e">
        <f>(#REF!+#REF!+#REF!)</f>
        <v>#REF!</v>
      </c>
      <c r="Z70" s="9">
        <f t="shared" si="17"/>
        <v>0</v>
      </c>
    </row>
    <row r="71" spans="1:26" x14ac:dyDescent="0.3">
      <c r="A71" s="5"/>
      <c r="B71" s="5"/>
      <c r="C71" s="5" t="e">
        <f>VLOOKUP(Table26891023[[#This Row],[Redni broj natjecatelja]],'Popis sudionika'!$A$4:$C$300,2,TRUE)</f>
        <v>#N/A</v>
      </c>
      <c r="D71" s="5" t="e">
        <f>VLOOKUP(Table26891023[[#This Row],[Redni broj natjecatelja]],'Popis sudionika'!$A$4:$C$300,3,TRUE)</f>
        <v>#N/A</v>
      </c>
      <c r="E71" s="11"/>
      <c r="F71" s="5"/>
      <c r="G71" s="12"/>
      <c r="H71" s="9">
        <f t="shared" si="12"/>
        <v>0</v>
      </c>
      <c r="I71" s="11"/>
      <c r="J71" s="5"/>
      <c r="K71" s="12"/>
      <c r="L71" s="9">
        <f t="shared" si="13"/>
        <v>0</v>
      </c>
      <c r="M71" s="11"/>
      <c r="N71" s="5"/>
      <c r="O71" s="12"/>
      <c r="P71" s="9">
        <f t="shared" si="14"/>
        <v>0</v>
      </c>
      <c r="Q71" s="11"/>
      <c r="R71" s="5"/>
      <c r="S71" s="12"/>
      <c r="T71" s="9">
        <f t="shared" si="15"/>
        <v>0</v>
      </c>
      <c r="U71" s="11"/>
      <c r="V71" s="5"/>
      <c r="W71" s="12"/>
      <c r="X71" s="9">
        <f t="shared" si="16"/>
        <v>0</v>
      </c>
      <c r="Y71" s="9" t="e">
        <f>(#REF!+#REF!+#REF!)</f>
        <v>#REF!</v>
      </c>
      <c r="Z71" s="9">
        <f t="shared" si="17"/>
        <v>0</v>
      </c>
    </row>
    <row r="72" spans="1:26" x14ac:dyDescent="0.3">
      <c r="A72" s="5"/>
      <c r="B72" s="5"/>
      <c r="C72" s="5" t="e">
        <f>VLOOKUP(Table26891023[[#This Row],[Redni broj natjecatelja]],'Popis sudionika'!$A$4:$C$300,2,TRUE)</f>
        <v>#N/A</v>
      </c>
      <c r="D72" s="5" t="e">
        <f>VLOOKUP(Table26891023[[#This Row],[Redni broj natjecatelja]],'Popis sudionika'!$A$4:$C$300,3,TRUE)</f>
        <v>#N/A</v>
      </c>
      <c r="E72" s="11"/>
      <c r="F72" s="5"/>
      <c r="G72" s="12"/>
      <c r="H72" s="9">
        <f t="shared" si="12"/>
        <v>0</v>
      </c>
      <c r="I72" s="11"/>
      <c r="J72" s="5"/>
      <c r="K72" s="12"/>
      <c r="L72" s="9">
        <f t="shared" si="13"/>
        <v>0</v>
      </c>
      <c r="M72" s="11"/>
      <c r="N72" s="5"/>
      <c r="O72" s="12"/>
      <c r="P72" s="9">
        <f t="shared" si="14"/>
        <v>0</v>
      </c>
      <c r="Q72" s="11"/>
      <c r="R72" s="5"/>
      <c r="S72" s="12"/>
      <c r="T72" s="9">
        <f t="shared" si="15"/>
        <v>0</v>
      </c>
      <c r="U72" s="11"/>
      <c r="V72" s="5"/>
      <c r="W72" s="12"/>
      <c r="X72" s="9">
        <f t="shared" si="16"/>
        <v>0</v>
      </c>
      <c r="Y72" s="9" t="e">
        <f>(#REF!+#REF!+#REF!)</f>
        <v>#REF!</v>
      </c>
      <c r="Z72" s="9">
        <f t="shared" si="17"/>
        <v>0</v>
      </c>
    </row>
    <row r="73" spans="1:26" x14ac:dyDescent="0.3">
      <c r="A73" s="5"/>
      <c r="B73" s="5"/>
      <c r="C73" s="5" t="e">
        <f>VLOOKUP(Table26891023[[#This Row],[Redni broj natjecatelja]],'Popis sudionika'!$A$4:$C$300,2,TRUE)</f>
        <v>#N/A</v>
      </c>
      <c r="D73" s="5" t="e">
        <f>VLOOKUP(Table26891023[[#This Row],[Redni broj natjecatelja]],'Popis sudionika'!$A$4:$C$300,3,TRUE)</f>
        <v>#N/A</v>
      </c>
      <c r="E73" s="11"/>
      <c r="F73" s="5"/>
      <c r="G73" s="12"/>
      <c r="H73" s="9">
        <f t="shared" si="12"/>
        <v>0</v>
      </c>
      <c r="I73" s="11"/>
      <c r="J73" s="5"/>
      <c r="K73" s="12"/>
      <c r="L73" s="9">
        <f t="shared" si="13"/>
        <v>0</v>
      </c>
      <c r="M73" s="11"/>
      <c r="N73" s="5"/>
      <c r="O73" s="12"/>
      <c r="P73" s="9">
        <f t="shared" si="14"/>
        <v>0</v>
      </c>
      <c r="Q73" s="11"/>
      <c r="R73" s="5"/>
      <c r="S73" s="12"/>
      <c r="T73" s="9">
        <f t="shared" si="15"/>
        <v>0</v>
      </c>
      <c r="U73" s="11"/>
      <c r="V73" s="5"/>
      <c r="W73" s="12"/>
      <c r="X73" s="9">
        <f t="shared" si="16"/>
        <v>0</v>
      </c>
      <c r="Y73" s="9" t="e">
        <f>(#REF!+#REF!+#REF!)</f>
        <v>#REF!</v>
      </c>
      <c r="Z73" s="9">
        <f t="shared" si="17"/>
        <v>0</v>
      </c>
    </row>
    <row r="74" spans="1:26" x14ac:dyDescent="0.3">
      <c r="A74" s="5"/>
      <c r="B74" s="5"/>
      <c r="C74" s="5" t="e">
        <f>VLOOKUP(Table26891023[[#This Row],[Redni broj natjecatelja]],'Popis sudionika'!$A$4:$C$300,2,TRUE)</f>
        <v>#N/A</v>
      </c>
      <c r="D74" s="5" t="e">
        <f>VLOOKUP(Table26891023[[#This Row],[Redni broj natjecatelja]],'Popis sudionika'!$A$4:$C$300,3,TRUE)</f>
        <v>#N/A</v>
      </c>
      <c r="E74" s="11"/>
      <c r="F74" s="5"/>
      <c r="G74" s="12"/>
      <c r="H74" s="9">
        <f t="shared" si="12"/>
        <v>0</v>
      </c>
      <c r="I74" s="11"/>
      <c r="J74" s="5"/>
      <c r="K74" s="12"/>
      <c r="L74" s="9">
        <f t="shared" si="13"/>
        <v>0</v>
      </c>
      <c r="M74" s="11"/>
      <c r="N74" s="5"/>
      <c r="O74" s="12"/>
      <c r="P74" s="9">
        <f t="shared" si="14"/>
        <v>0</v>
      </c>
      <c r="Q74" s="11"/>
      <c r="R74" s="5"/>
      <c r="S74" s="12"/>
      <c r="T74" s="9">
        <f t="shared" si="15"/>
        <v>0</v>
      </c>
      <c r="U74" s="11"/>
      <c r="V74" s="5"/>
      <c r="W74" s="12"/>
      <c r="X74" s="9">
        <f t="shared" si="16"/>
        <v>0</v>
      </c>
      <c r="Y74" s="9" t="e">
        <f>(#REF!+#REF!+#REF!)</f>
        <v>#REF!</v>
      </c>
      <c r="Z74" s="9">
        <f t="shared" si="17"/>
        <v>0</v>
      </c>
    </row>
    <row r="75" spans="1:26" x14ac:dyDescent="0.3">
      <c r="A75" s="5"/>
      <c r="B75" s="5"/>
      <c r="C75" s="5" t="e">
        <f>VLOOKUP(Table26891023[[#This Row],[Redni broj natjecatelja]],'Popis sudionika'!$A$4:$C$300,2,TRUE)</f>
        <v>#N/A</v>
      </c>
      <c r="D75" s="5" t="e">
        <f>VLOOKUP(Table26891023[[#This Row],[Redni broj natjecatelja]],'Popis sudionika'!$A$4:$C$300,3,TRUE)</f>
        <v>#N/A</v>
      </c>
      <c r="E75" s="11"/>
      <c r="F75" s="5"/>
      <c r="G75" s="12"/>
      <c r="H75" s="9">
        <f t="shared" si="12"/>
        <v>0</v>
      </c>
      <c r="I75" s="11"/>
      <c r="J75" s="5"/>
      <c r="K75" s="12"/>
      <c r="L75" s="9">
        <f t="shared" si="13"/>
        <v>0</v>
      </c>
      <c r="M75" s="11"/>
      <c r="N75" s="5"/>
      <c r="O75" s="12"/>
      <c r="P75" s="9">
        <f t="shared" si="14"/>
        <v>0</v>
      </c>
      <c r="Q75" s="11"/>
      <c r="R75" s="5"/>
      <c r="S75" s="12"/>
      <c r="T75" s="9">
        <f t="shared" si="15"/>
        <v>0</v>
      </c>
      <c r="U75" s="11"/>
      <c r="V75" s="5"/>
      <c r="W75" s="12"/>
      <c r="X75" s="9">
        <f t="shared" si="16"/>
        <v>0</v>
      </c>
      <c r="Y75" s="9" t="e">
        <f>(#REF!+#REF!+#REF!)</f>
        <v>#REF!</v>
      </c>
      <c r="Z75" s="9">
        <f t="shared" si="17"/>
        <v>0</v>
      </c>
    </row>
    <row r="76" spans="1:26" x14ac:dyDescent="0.3">
      <c r="A76" s="5"/>
      <c r="B76" s="5"/>
      <c r="C76" s="5" t="e">
        <f>VLOOKUP(Table26891023[[#This Row],[Redni broj natjecatelja]],'Popis sudionika'!$A$4:$C$300,2,TRUE)</f>
        <v>#N/A</v>
      </c>
      <c r="D76" s="5" t="e">
        <f>VLOOKUP(Table26891023[[#This Row],[Redni broj natjecatelja]],'Popis sudionika'!$A$4:$C$300,3,TRUE)</f>
        <v>#N/A</v>
      </c>
      <c r="E76" s="11"/>
      <c r="F76" s="5"/>
      <c r="G76" s="12"/>
      <c r="H76" s="9">
        <f t="shared" si="12"/>
        <v>0</v>
      </c>
      <c r="I76" s="11"/>
      <c r="J76" s="5"/>
      <c r="K76" s="12"/>
      <c r="L76" s="9">
        <f t="shared" si="13"/>
        <v>0</v>
      </c>
      <c r="M76" s="11"/>
      <c r="N76" s="5"/>
      <c r="O76" s="12"/>
      <c r="P76" s="9">
        <f t="shared" si="14"/>
        <v>0</v>
      </c>
      <c r="Q76" s="11"/>
      <c r="R76" s="5"/>
      <c r="S76" s="12"/>
      <c r="T76" s="9">
        <f t="shared" si="15"/>
        <v>0</v>
      </c>
      <c r="U76" s="11"/>
      <c r="V76" s="5"/>
      <c r="W76" s="12"/>
      <c r="X76" s="9">
        <f t="shared" si="16"/>
        <v>0</v>
      </c>
      <c r="Y76" s="9" t="e">
        <f>(#REF!+#REF!+#REF!)</f>
        <v>#REF!</v>
      </c>
      <c r="Z76" s="9">
        <f t="shared" si="17"/>
        <v>0</v>
      </c>
    </row>
    <row r="77" spans="1:26" x14ac:dyDescent="0.3">
      <c r="A77" s="5"/>
      <c r="B77" s="5"/>
      <c r="C77" s="5" t="e">
        <f>VLOOKUP(Table26891023[[#This Row],[Redni broj natjecatelja]],'Popis sudionika'!$A$4:$C$300,2,TRUE)</f>
        <v>#N/A</v>
      </c>
      <c r="D77" s="5" t="e">
        <f>VLOOKUP(Table26891023[[#This Row],[Redni broj natjecatelja]],'Popis sudionika'!$A$4:$C$300,3,TRUE)</f>
        <v>#N/A</v>
      </c>
      <c r="E77" s="11"/>
      <c r="F77" s="5"/>
      <c r="G77" s="12"/>
      <c r="H77" s="9">
        <f t="shared" si="12"/>
        <v>0</v>
      </c>
      <c r="I77" s="11"/>
      <c r="J77" s="5"/>
      <c r="K77" s="12"/>
      <c r="L77" s="9">
        <f t="shared" si="13"/>
        <v>0</v>
      </c>
      <c r="M77" s="11"/>
      <c r="N77" s="5"/>
      <c r="O77" s="12"/>
      <c r="P77" s="9">
        <f t="shared" si="14"/>
        <v>0</v>
      </c>
      <c r="Q77" s="11"/>
      <c r="R77" s="5"/>
      <c r="S77" s="12"/>
      <c r="T77" s="9">
        <f t="shared" si="15"/>
        <v>0</v>
      </c>
      <c r="U77" s="11"/>
      <c r="V77" s="5"/>
      <c r="W77" s="12"/>
      <c r="X77" s="9">
        <f t="shared" si="16"/>
        <v>0</v>
      </c>
      <c r="Y77" s="9" t="e">
        <f>(#REF!+#REF!+#REF!)</f>
        <v>#REF!</v>
      </c>
      <c r="Z77" s="9">
        <f t="shared" si="17"/>
        <v>0</v>
      </c>
    </row>
    <row r="78" spans="1:26" x14ac:dyDescent="0.3">
      <c r="A78" s="5"/>
      <c r="B78" s="5"/>
      <c r="C78" s="5" t="e">
        <f>VLOOKUP(Table26891023[[#This Row],[Redni broj natjecatelja]],'Popis sudionika'!$A$4:$C$300,2,TRUE)</f>
        <v>#N/A</v>
      </c>
      <c r="D78" s="5" t="e">
        <f>VLOOKUP(Table26891023[[#This Row],[Redni broj natjecatelja]],'Popis sudionika'!$A$4:$C$300,3,TRUE)</f>
        <v>#N/A</v>
      </c>
      <c r="E78" s="11"/>
      <c r="F78" s="5"/>
      <c r="G78" s="12"/>
      <c r="H78" s="9">
        <f t="shared" si="12"/>
        <v>0</v>
      </c>
      <c r="I78" s="11"/>
      <c r="J78" s="5"/>
      <c r="K78" s="12"/>
      <c r="L78" s="9">
        <f t="shared" si="13"/>
        <v>0</v>
      </c>
      <c r="M78" s="11"/>
      <c r="N78" s="5"/>
      <c r="O78" s="12"/>
      <c r="P78" s="9">
        <f t="shared" si="14"/>
        <v>0</v>
      </c>
      <c r="Q78" s="11"/>
      <c r="R78" s="5"/>
      <c r="S78" s="12"/>
      <c r="T78" s="9">
        <f t="shared" si="15"/>
        <v>0</v>
      </c>
      <c r="U78" s="11"/>
      <c r="V78" s="5"/>
      <c r="W78" s="12"/>
      <c r="X78" s="9">
        <f t="shared" si="16"/>
        <v>0</v>
      </c>
      <c r="Y78" s="9" t="e">
        <f>(#REF!+#REF!+#REF!)</f>
        <v>#REF!</v>
      </c>
      <c r="Z78" s="9">
        <f t="shared" si="17"/>
        <v>0</v>
      </c>
    </row>
    <row r="79" spans="1:26" x14ac:dyDescent="0.3">
      <c r="A79" s="5"/>
      <c r="B79" s="5"/>
      <c r="C79" s="5" t="e">
        <f>VLOOKUP(Table26891023[[#This Row],[Redni broj natjecatelja]],'Popis sudionika'!$A$4:$C$300,2,TRUE)</f>
        <v>#N/A</v>
      </c>
      <c r="D79" s="5" t="e">
        <f>VLOOKUP(Table26891023[[#This Row],[Redni broj natjecatelja]],'Popis sudionika'!$A$4:$C$300,3,TRUE)</f>
        <v>#N/A</v>
      </c>
      <c r="E79" s="11"/>
      <c r="F79" s="5"/>
      <c r="G79" s="12"/>
      <c r="H79" s="9">
        <f t="shared" si="12"/>
        <v>0</v>
      </c>
      <c r="I79" s="11"/>
      <c r="J79" s="5"/>
      <c r="K79" s="12"/>
      <c r="L79" s="9">
        <f t="shared" si="13"/>
        <v>0</v>
      </c>
      <c r="M79" s="11"/>
      <c r="N79" s="5"/>
      <c r="O79" s="12"/>
      <c r="P79" s="9">
        <f t="shared" si="14"/>
        <v>0</v>
      </c>
      <c r="Q79" s="11"/>
      <c r="R79" s="5"/>
      <c r="S79" s="12"/>
      <c r="T79" s="9">
        <f t="shared" si="15"/>
        <v>0</v>
      </c>
      <c r="U79" s="11"/>
      <c r="V79" s="5"/>
      <c r="W79" s="12"/>
      <c r="X79" s="9">
        <f t="shared" si="16"/>
        <v>0</v>
      </c>
      <c r="Y79" s="9" t="e">
        <f>(#REF!+#REF!+#REF!)</f>
        <v>#REF!</v>
      </c>
      <c r="Z79" s="9">
        <f t="shared" si="17"/>
        <v>0</v>
      </c>
    </row>
    <row r="80" spans="1:26" x14ac:dyDescent="0.3">
      <c r="A80" s="5"/>
      <c r="B80" s="5"/>
      <c r="C80" s="5" t="e">
        <f>VLOOKUP(Table26891023[[#This Row],[Redni broj natjecatelja]],'Popis sudionika'!$A$4:$C$300,2,TRUE)</f>
        <v>#N/A</v>
      </c>
      <c r="D80" s="5" t="e">
        <f>VLOOKUP(Table26891023[[#This Row],[Redni broj natjecatelja]],'Popis sudionika'!$A$4:$C$300,3,TRUE)</f>
        <v>#N/A</v>
      </c>
      <c r="E80" s="11"/>
      <c r="F80" s="5"/>
      <c r="G80" s="12"/>
      <c r="H80" s="9">
        <f t="shared" si="12"/>
        <v>0</v>
      </c>
      <c r="I80" s="11"/>
      <c r="J80" s="5"/>
      <c r="K80" s="12"/>
      <c r="L80" s="9">
        <f t="shared" si="13"/>
        <v>0</v>
      </c>
      <c r="M80" s="11"/>
      <c r="N80" s="5"/>
      <c r="O80" s="12"/>
      <c r="P80" s="9">
        <f t="shared" si="14"/>
        <v>0</v>
      </c>
      <c r="Q80" s="11"/>
      <c r="R80" s="5"/>
      <c r="S80" s="12"/>
      <c r="T80" s="9">
        <f t="shared" si="15"/>
        <v>0</v>
      </c>
      <c r="U80" s="11"/>
      <c r="V80" s="5"/>
      <c r="W80" s="12"/>
      <c r="X80" s="9">
        <f t="shared" si="16"/>
        <v>0</v>
      </c>
      <c r="Y80" s="9" t="e">
        <f>(#REF!+#REF!+#REF!)</f>
        <v>#REF!</v>
      </c>
      <c r="Z80" s="9">
        <f t="shared" si="17"/>
        <v>0</v>
      </c>
    </row>
    <row r="81" spans="1:26" x14ac:dyDescent="0.3">
      <c r="A81" s="5"/>
      <c r="B81" s="5"/>
      <c r="C81" s="5" t="e">
        <f>VLOOKUP(Table26891023[[#This Row],[Redni broj natjecatelja]],'Popis sudionika'!$A$4:$C$300,2,TRUE)</f>
        <v>#N/A</v>
      </c>
      <c r="D81" s="5" t="e">
        <f>VLOOKUP(Table26891023[[#This Row],[Redni broj natjecatelja]],'Popis sudionika'!$A$4:$C$300,3,TRUE)</f>
        <v>#N/A</v>
      </c>
      <c r="E81" s="11"/>
      <c r="F81" s="5"/>
      <c r="G81" s="12"/>
      <c r="H81" s="9">
        <f t="shared" si="12"/>
        <v>0</v>
      </c>
      <c r="I81" s="11"/>
      <c r="J81" s="5"/>
      <c r="K81" s="12"/>
      <c r="L81" s="9">
        <f t="shared" si="13"/>
        <v>0</v>
      </c>
      <c r="M81" s="11"/>
      <c r="N81" s="5"/>
      <c r="O81" s="12"/>
      <c r="P81" s="9">
        <f t="shared" si="14"/>
        <v>0</v>
      </c>
      <c r="Q81" s="11"/>
      <c r="R81" s="5"/>
      <c r="S81" s="12"/>
      <c r="T81" s="9">
        <f t="shared" si="15"/>
        <v>0</v>
      </c>
      <c r="U81" s="11"/>
      <c r="V81" s="5"/>
      <c r="W81" s="12"/>
      <c r="X81" s="9">
        <f t="shared" si="16"/>
        <v>0</v>
      </c>
      <c r="Y81" s="9" t="e">
        <f>(#REF!+#REF!+#REF!)</f>
        <v>#REF!</v>
      </c>
      <c r="Z81" s="9">
        <f t="shared" si="17"/>
        <v>0</v>
      </c>
    </row>
    <row r="82" spans="1:26" x14ac:dyDescent="0.3">
      <c r="A82" s="5"/>
      <c r="B82" s="5"/>
      <c r="C82" s="5" t="e">
        <f>VLOOKUP(Table26891023[[#This Row],[Redni broj natjecatelja]],'Popis sudionika'!$A$4:$C$300,2,TRUE)</f>
        <v>#N/A</v>
      </c>
      <c r="D82" s="5" t="e">
        <f>VLOOKUP(Table26891023[[#This Row],[Redni broj natjecatelja]],'Popis sudionika'!$A$4:$C$300,3,TRUE)</f>
        <v>#N/A</v>
      </c>
      <c r="E82" s="11"/>
      <c r="F82" s="5"/>
      <c r="G82" s="12"/>
      <c r="H82" s="9">
        <f t="shared" si="12"/>
        <v>0</v>
      </c>
      <c r="I82" s="11"/>
      <c r="J82" s="5"/>
      <c r="K82" s="12"/>
      <c r="L82" s="9">
        <f t="shared" si="13"/>
        <v>0</v>
      </c>
      <c r="M82" s="11"/>
      <c r="N82" s="5"/>
      <c r="O82" s="12"/>
      <c r="P82" s="9">
        <f t="shared" si="14"/>
        <v>0</v>
      </c>
      <c r="Q82" s="11"/>
      <c r="R82" s="5"/>
      <c r="S82" s="12"/>
      <c r="T82" s="9">
        <f t="shared" si="15"/>
        <v>0</v>
      </c>
      <c r="U82" s="11"/>
      <c r="V82" s="5"/>
      <c r="W82" s="12"/>
      <c r="X82" s="9">
        <f t="shared" si="16"/>
        <v>0</v>
      </c>
      <c r="Y82" s="9" t="e">
        <f>(#REF!+#REF!+#REF!)</f>
        <v>#REF!</v>
      </c>
      <c r="Z82" s="9">
        <f t="shared" si="17"/>
        <v>0</v>
      </c>
    </row>
    <row r="83" spans="1:26" x14ac:dyDescent="0.3">
      <c r="A83" s="5"/>
      <c r="B83" s="5"/>
      <c r="C83" s="5" t="e">
        <f>VLOOKUP(Table26891023[[#This Row],[Redni broj natjecatelja]],'Popis sudionika'!$A$4:$C$300,2,TRUE)</f>
        <v>#N/A</v>
      </c>
      <c r="D83" s="5" t="e">
        <f>VLOOKUP(Table26891023[[#This Row],[Redni broj natjecatelja]],'Popis sudionika'!$A$4:$C$300,3,TRUE)</f>
        <v>#N/A</v>
      </c>
      <c r="E83" s="11"/>
      <c r="F83" s="5"/>
      <c r="G83" s="12"/>
      <c r="H83" s="9">
        <f t="shared" si="12"/>
        <v>0</v>
      </c>
      <c r="I83" s="11"/>
      <c r="J83" s="5"/>
      <c r="K83" s="12"/>
      <c r="L83" s="9">
        <f t="shared" si="13"/>
        <v>0</v>
      </c>
      <c r="M83" s="11"/>
      <c r="N83" s="5"/>
      <c r="O83" s="12"/>
      <c r="P83" s="9">
        <f t="shared" si="14"/>
        <v>0</v>
      </c>
      <c r="Q83" s="11"/>
      <c r="R83" s="5"/>
      <c r="S83" s="12"/>
      <c r="T83" s="9">
        <f t="shared" si="15"/>
        <v>0</v>
      </c>
      <c r="U83" s="11"/>
      <c r="V83" s="5"/>
      <c r="W83" s="12"/>
      <c r="X83" s="9">
        <f t="shared" si="16"/>
        <v>0</v>
      </c>
      <c r="Y83" s="9" t="e">
        <f>(#REF!+#REF!+#REF!)</f>
        <v>#REF!</v>
      </c>
      <c r="Z83" s="9">
        <f t="shared" si="17"/>
        <v>0</v>
      </c>
    </row>
    <row r="84" spans="1:26" x14ac:dyDescent="0.3">
      <c r="A84" s="5"/>
      <c r="B84" s="5"/>
      <c r="C84" s="5" t="e">
        <f>VLOOKUP(Table26891023[[#This Row],[Redni broj natjecatelja]],'Popis sudionika'!$A$4:$C$300,2,TRUE)</f>
        <v>#N/A</v>
      </c>
      <c r="D84" s="5" t="e">
        <f>VLOOKUP(Table26891023[[#This Row],[Redni broj natjecatelja]],'Popis sudionika'!$A$4:$C$300,3,TRUE)</f>
        <v>#N/A</v>
      </c>
      <c r="E84" s="11"/>
      <c r="F84" s="5"/>
      <c r="G84" s="12"/>
      <c r="H84" s="9">
        <f t="shared" si="12"/>
        <v>0</v>
      </c>
      <c r="I84" s="11"/>
      <c r="J84" s="5"/>
      <c r="K84" s="12"/>
      <c r="L84" s="9">
        <f t="shared" si="13"/>
        <v>0</v>
      </c>
      <c r="M84" s="11"/>
      <c r="N84" s="5"/>
      <c r="O84" s="12"/>
      <c r="P84" s="9">
        <f t="shared" si="14"/>
        <v>0</v>
      </c>
      <c r="Q84" s="11"/>
      <c r="R84" s="5"/>
      <c r="S84" s="12"/>
      <c r="T84" s="9">
        <f t="shared" si="15"/>
        <v>0</v>
      </c>
      <c r="U84" s="11"/>
      <c r="V84" s="5"/>
      <c r="W84" s="12"/>
      <c r="X84" s="9">
        <f t="shared" si="16"/>
        <v>0</v>
      </c>
      <c r="Y84" s="9" t="e">
        <f>(#REF!+#REF!+#REF!)</f>
        <v>#REF!</v>
      </c>
      <c r="Z84" s="9">
        <f t="shared" si="17"/>
        <v>0</v>
      </c>
    </row>
    <row r="85" spans="1:26" x14ac:dyDescent="0.3">
      <c r="A85" s="5"/>
      <c r="B85" s="5"/>
      <c r="C85" s="5" t="e">
        <f>VLOOKUP(Table26891023[[#This Row],[Redni broj natjecatelja]],'Popis sudionika'!$A$4:$C$300,2,TRUE)</f>
        <v>#N/A</v>
      </c>
      <c r="D85" s="5" t="e">
        <f>VLOOKUP(Table26891023[[#This Row],[Redni broj natjecatelja]],'Popis sudionika'!$A$4:$C$300,3,TRUE)</f>
        <v>#N/A</v>
      </c>
      <c r="E85" s="11"/>
      <c r="F85" s="5"/>
      <c r="G85" s="12"/>
      <c r="H85" s="9">
        <f t="shared" si="12"/>
        <v>0</v>
      </c>
      <c r="I85" s="11"/>
      <c r="J85" s="5"/>
      <c r="K85" s="12"/>
      <c r="L85" s="9">
        <f t="shared" si="13"/>
        <v>0</v>
      </c>
      <c r="M85" s="11"/>
      <c r="N85" s="5"/>
      <c r="O85" s="12"/>
      <c r="P85" s="9">
        <f t="shared" si="14"/>
        <v>0</v>
      </c>
      <c r="Q85" s="11"/>
      <c r="R85" s="5"/>
      <c r="S85" s="12"/>
      <c r="T85" s="9">
        <f t="shared" si="15"/>
        <v>0</v>
      </c>
      <c r="U85" s="11"/>
      <c r="V85" s="5"/>
      <c r="W85" s="12"/>
      <c r="X85" s="9">
        <f t="shared" si="16"/>
        <v>0</v>
      </c>
      <c r="Y85" s="9" t="e">
        <f>(#REF!+#REF!+#REF!)</f>
        <v>#REF!</v>
      </c>
      <c r="Z85" s="9">
        <f t="shared" si="17"/>
        <v>0</v>
      </c>
    </row>
    <row r="86" spans="1:26" x14ac:dyDescent="0.3">
      <c r="A86" s="5"/>
      <c r="B86" s="5"/>
      <c r="C86" s="5" t="e">
        <f>VLOOKUP(Table26891023[[#This Row],[Redni broj natjecatelja]],'Popis sudionika'!$A$4:$C$300,2,TRUE)</f>
        <v>#N/A</v>
      </c>
      <c r="D86" s="5" t="e">
        <f>VLOOKUP(Table26891023[[#This Row],[Redni broj natjecatelja]],'Popis sudionika'!$A$4:$C$300,3,TRUE)</f>
        <v>#N/A</v>
      </c>
      <c r="E86" s="11"/>
      <c r="F86" s="5"/>
      <c r="G86" s="12"/>
      <c r="H86" s="9">
        <f t="shared" si="12"/>
        <v>0</v>
      </c>
      <c r="I86" s="11"/>
      <c r="J86" s="5"/>
      <c r="K86" s="12"/>
      <c r="L86" s="9">
        <f t="shared" si="13"/>
        <v>0</v>
      </c>
      <c r="M86" s="11"/>
      <c r="N86" s="5"/>
      <c r="O86" s="12"/>
      <c r="P86" s="9">
        <f t="shared" si="14"/>
        <v>0</v>
      </c>
      <c r="Q86" s="11"/>
      <c r="R86" s="5"/>
      <c r="S86" s="12"/>
      <c r="T86" s="9">
        <f t="shared" si="15"/>
        <v>0</v>
      </c>
      <c r="U86" s="11"/>
      <c r="V86" s="5"/>
      <c r="W86" s="12"/>
      <c r="X86" s="9">
        <f t="shared" si="16"/>
        <v>0</v>
      </c>
      <c r="Y86" s="9" t="e">
        <f>(#REF!+#REF!+#REF!)</f>
        <v>#REF!</v>
      </c>
      <c r="Z86" s="9">
        <f t="shared" si="17"/>
        <v>0</v>
      </c>
    </row>
    <row r="87" spans="1:26" x14ac:dyDescent="0.3">
      <c r="A87" s="5"/>
      <c r="B87" s="5"/>
      <c r="C87" s="5" t="e">
        <f>VLOOKUP(Table26891023[[#This Row],[Redni broj natjecatelja]],'Popis sudionika'!$A$4:$C$300,2,TRUE)</f>
        <v>#N/A</v>
      </c>
      <c r="D87" s="5" t="e">
        <f>VLOOKUP(Table26891023[[#This Row],[Redni broj natjecatelja]],'Popis sudionika'!$A$4:$C$300,3,TRUE)</f>
        <v>#N/A</v>
      </c>
      <c r="E87" s="11"/>
      <c r="F87" s="5"/>
      <c r="G87" s="12"/>
      <c r="H87" s="9">
        <f t="shared" si="12"/>
        <v>0</v>
      </c>
      <c r="I87" s="11"/>
      <c r="J87" s="5"/>
      <c r="K87" s="12"/>
      <c r="L87" s="9">
        <f t="shared" si="13"/>
        <v>0</v>
      </c>
      <c r="M87" s="11"/>
      <c r="N87" s="5"/>
      <c r="O87" s="12"/>
      <c r="P87" s="9">
        <f t="shared" si="14"/>
        <v>0</v>
      </c>
      <c r="Q87" s="11"/>
      <c r="R87" s="5"/>
      <c r="S87" s="12"/>
      <c r="T87" s="9">
        <f t="shared" si="15"/>
        <v>0</v>
      </c>
      <c r="U87" s="11"/>
      <c r="V87" s="5"/>
      <c r="W87" s="12"/>
      <c r="X87" s="9">
        <f t="shared" si="16"/>
        <v>0</v>
      </c>
      <c r="Y87" s="9" t="e">
        <f>(#REF!+#REF!+#REF!)</f>
        <v>#REF!</v>
      </c>
      <c r="Z87" s="9">
        <f t="shared" si="17"/>
        <v>0</v>
      </c>
    </row>
    <row r="88" spans="1:26" x14ac:dyDescent="0.3">
      <c r="A88" s="5"/>
      <c r="B88" s="5"/>
      <c r="C88" s="5" t="e">
        <f>VLOOKUP(Table26891023[[#This Row],[Redni broj natjecatelja]],'Popis sudionika'!$A$4:$C$300,2,TRUE)</f>
        <v>#N/A</v>
      </c>
      <c r="D88" s="5" t="e">
        <f>VLOOKUP(Table26891023[[#This Row],[Redni broj natjecatelja]],'Popis sudionika'!$A$4:$C$300,3,TRUE)</f>
        <v>#N/A</v>
      </c>
      <c r="E88" s="11"/>
      <c r="F88" s="5"/>
      <c r="G88" s="12"/>
      <c r="H88" s="9">
        <f t="shared" si="12"/>
        <v>0</v>
      </c>
      <c r="I88" s="11"/>
      <c r="J88" s="5"/>
      <c r="K88" s="12"/>
      <c r="L88" s="9">
        <f t="shared" si="13"/>
        <v>0</v>
      </c>
      <c r="M88" s="11"/>
      <c r="N88" s="5"/>
      <c r="O88" s="12"/>
      <c r="P88" s="9">
        <f t="shared" si="14"/>
        <v>0</v>
      </c>
      <c r="Q88" s="11"/>
      <c r="R88" s="5"/>
      <c r="S88" s="12"/>
      <c r="T88" s="9">
        <f t="shared" si="15"/>
        <v>0</v>
      </c>
      <c r="U88" s="11"/>
      <c r="V88" s="5"/>
      <c r="W88" s="12"/>
      <c r="X88" s="9">
        <f t="shared" si="16"/>
        <v>0</v>
      </c>
      <c r="Y88" s="9" t="e">
        <f>(#REF!+#REF!+#REF!)</f>
        <v>#REF!</v>
      </c>
      <c r="Z88" s="9">
        <f t="shared" si="17"/>
        <v>0</v>
      </c>
    </row>
    <row r="89" spans="1:26" x14ac:dyDescent="0.3">
      <c r="A89" s="5"/>
      <c r="B89" s="5"/>
      <c r="C89" s="5" t="e">
        <f>VLOOKUP(Table26891023[[#This Row],[Redni broj natjecatelja]],'Popis sudionika'!$A$4:$C$300,2,TRUE)</f>
        <v>#N/A</v>
      </c>
      <c r="D89" s="5" t="e">
        <f>VLOOKUP(Table26891023[[#This Row],[Redni broj natjecatelja]],'Popis sudionika'!$A$4:$C$300,3,TRUE)</f>
        <v>#N/A</v>
      </c>
      <c r="E89" s="11"/>
      <c r="F89" s="5"/>
      <c r="G89" s="12"/>
      <c r="H89" s="9">
        <f t="shared" si="12"/>
        <v>0</v>
      </c>
      <c r="I89" s="11"/>
      <c r="J89" s="5"/>
      <c r="K89" s="12"/>
      <c r="L89" s="9">
        <f t="shared" si="13"/>
        <v>0</v>
      </c>
      <c r="M89" s="11"/>
      <c r="N89" s="5"/>
      <c r="O89" s="12"/>
      <c r="P89" s="9">
        <f t="shared" si="14"/>
        <v>0</v>
      </c>
      <c r="Q89" s="11"/>
      <c r="R89" s="5"/>
      <c r="S89" s="12"/>
      <c r="T89" s="9">
        <f t="shared" si="15"/>
        <v>0</v>
      </c>
      <c r="U89" s="11"/>
      <c r="V89" s="5"/>
      <c r="W89" s="12"/>
      <c r="X89" s="9">
        <f t="shared" si="16"/>
        <v>0</v>
      </c>
      <c r="Y89" s="9" t="e">
        <f>(#REF!+#REF!+#REF!)</f>
        <v>#REF!</v>
      </c>
      <c r="Z89" s="9">
        <f t="shared" si="17"/>
        <v>0</v>
      </c>
    </row>
    <row r="90" spans="1:26" x14ac:dyDescent="0.3">
      <c r="A90" s="5"/>
      <c r="B90" s="5"/>
      <c r="C90" s="5" t="e">
        <f>VLOOKUP(Table26891023[[#This Row],[Redni broj natjecatelja]],'Popis sudionika'!$A$4:$C$300,2,TRUE)</f>
        <v>#N/A</v>
      </c>
      <c r="D90" s="5" t="e">
        <f>VLOOKUP(Table26891023[[#This Row],[Redni broj natjecatelja]],'Popis sudionika'!$A$4:$C$300,3,TRUE)</f>
        <v>#N/A</v>
      </c>
      <c r="E90" s="11"/>
      <c r="F90" s="5"/>
      <c r="G90" s="12"/>
      <c r="H90" s="9">
        <f t="shared" si="12"/>
        <v>0</v>
      </c>
      <c r="I90" s="11"/>
      <c r="J90" s="5"/>
      <c r="K90" s="12"/>
      <c r="L90" s="9">
        <f t="shared" si="13"/>
        <v>0</v>
      </c>
      <c r="M90" s="11"/>
      <c r="N90" s="5"/>
      <c r="O90" s="12"/>
      <c r="P90" s="9">
        <f t="shared" si="14"/>
        <v>0</v>
      </c>
      <c r="Q90" s="11"/>
      <c r="R90" s="5"/>
      <c r="S90" s="12"/>
      <c r="T90" s="9">
        <f t="shared" si="15"/>
        <v>0</v>
      </c>
      <c r="U90" s="11"/>
      <c r="V90" s="5"/>
      <c r="W90" s="12"/>
      <c r="X90" s="9">
        <f t="shared" si="16"/>
        <v>0</v>
      </c>
      <c r="Y90" s="9" t="e">
        <f>(#REF!+#REF!+#REF!)</f>
        <v>#REF!</v>
      </c>
      <c r="Z90" s="9">
        <f t="shared" si="17"/>
        <v>0</v>
      </c>
    </row>
    <row r="91" spans="1:26" x14ac:dyDescent="0.3">
      <c r="A91" s="5"/>
      <c r="B91" s="5"/>
      <c r="C91" s="5" t="e">
        <f>VLOOKUP(Table26891023[[#This Row],[Redni broj natjecatelja]],'Popis sudionika'!$A$4:$C$300,2,TRUE)</f>
        <v>#N/A</v>
      </c>
      <c r="D91" s="5" t="e">
        <f>VLOOKUP(Table26891023[[#This Row],[Redni broj natjecatelja]],'Popis sudionika'!$A$4:$C$300,3,TRUE)</f>
        <v>#N/A</v>
      </c>
      <c r="E91" s="11"/>
      <c r="F91" s="5"/>
      <c r="G91" s="12"/>
      <c r="H91" s="9">
        <f t="shared" si="12"/>
        <v>0</v>
      </c>
      <c r="I91" s="11"/>
      <c r="J91" s="5"/>
      <c r="K91" s="12"/>
      <c r="L91" s="9">
        <f t="shared" si="13"/>
        <v>0</v>
      </c>
      <c r="M91" s="11"/>
      <c r="N91" s="5"/>
      <c r="O91" s="12"/>
      <c r="P91" s="9">
        <f t="shared" si="14"/>
        <v>0</v>
      </c>
      <c r="Q91" s="11"/>
      <c r="R91" s="5"/>
      <c r="S91" s="12"/>
      <c r="T91" s="9">
        <f t="shared" si="15"/>
        <v>0</v>
      </c>
      <c r="U91" s="11"/>
      <c r="V91" s="5"/>
      <c r="W91" s="12"/>
      <c r="X91" s="9">
        <f t="shared" si="16"/>
        <v>0</v>
      </c>
      <c r="Y91" s="9" t="e">
        <f>(#REF!+#REF!+#REF!)</f>
        <v>#REF!</v>
      </c>
      <c r="Z91" s="9">
        <f t="shared" si="17"/>
        <v>0</v>
      </c>
    </row>
    <row r="92" spans="1:26" x14ac:dyDescent="0.3">
      <c r="A92" s="5"/>
      <c r="B92" s="5"/>
      <c r="C92" s="5" t="e">
        <f>VLOOKUP(Table26891023[[#This Row],[Redni broj natjecatelja]],'Popis sudionika'!$A$4:$C$300,2,TRUE)</f>
        <v>#N/A</v>
      </c>
      <c r="D92" s="5" t="e">
        <f>VLOOKUP(Table26891023[[#This Row],[Redni broj natjecatelja]],'Popis sudionika'!$A$4:$C$300,3,TRUE)</f>
        <v>#N/A</v>
      </c>
      <c r="E92" s="11"/>
      <c r="F92" s="5"/>
      <c r="G92" s="12"/>
      <c r="H92" s="9">
        <f t="shared" si="12"/>
        <v>0</v>
      </c>
      <c r="I92" s="11"/>
      <c r="J92" s="5"/>
      <c r="K92" s="12"/>
      <c r="L92" s="9">
        <f t="shared" si="13"/>
        <v>0</v>
      </c>
      <c r="M92" s="11"/>
      <c r="N92" s="5"/>
      <c r="O92" s="12"/>
      <c r="P92" s="9">
        <f t="shared" si="14"/>
        <v>0</v>
      </c>
      <c r="Q92" s="11"/>
      <c r="R92" s="5"/>
      <c r="S92" s="12"/>
      <c r="T92" s="9">
        <f t="shared" si="15"/>
        <v>0</v>
      </c>
      <c r="U92" s="11"/>
      <c r="V92" s="5"/>
      <c r="W92" s="12"/>
      <c r="X92" s="9">
        <f t="shared" si="16"/>
        <v>0</v>
      </c>
      <c r="Y92" s="9" t="e">
        <f>(#REF!+#REF!+#REF!)</f>
        <v>#REF!</v>
      </c>
      <c r="Z92" s="9">
        <f t="shared" si="17"/>
        <v>0</v>
      </c>
    </row>
    <row r="93" spans="1:26" x14ac:dyDescent="0.3">
      <c r="A93" s="5"/>
      <c r="B93" s="5"/>
      <c r="C93" s="5" t="e">
        <f>VLOOKUP(Table26891023[[#This Row],[Redni broj natjecatelja]],'Popis sudionika'!$A$4:$C$300,2,TRUE)</f>
        <v>#N/A</v>
      </c>
      <c r="D93" s="5" t="e">
        <f>VLOOKUP(Table26891023[[#This Row],[Redni broj natjecatelja]],'Popis sudionika'!$A$4:$C$300,3,TRUE)</f>
        <v>#N/A</v>
      </c>
      <c r="E93" s="11"/>
      <c r="F93" s="5"/>
      <c r="G93" s="12"/>
      <c r="H93" s="9">
        <f t="shared" si="12"/>
        <v>0</v>
      </c>
      <c r="I93" s="11"/>
      <c r="J93" s="5"/>
      <c r="K93" s="12"/>
      <c r="L93" s="9">
        <f t="shared" si="13"/>
        <v>0</v>
      </c>
      <c r="M93" s="11"/>
      <c r="N93" s="5"/>
      <c r="O93" s="12"/>
      <c r="P93" s="9">
        <f t="shared" si="14"/>
        <v>0</v>
      </c>
      <c r="Q93" s="11"/>
      <c r="R93" s="5"/>
      <c r="S93" s="12"/>
      <c r="T93" s="9">
        <f t="shared" si="15"/>
        <v>0</v>
      </c>
      <c r="U93" s="11"/>
      <c r="V93" s="5"/>
      <c r="W93" s="12"/>
      <c r="X93" s="9">
        <f t="shared" si="16"/>
        <v>0</v>
      </c>
      <c r="Y93" s="9" t="e">
        <f>(#REF!+#REF!+#REF!)</f>
        <v>#REF!</v>
      </c>
      <c r="Z93" s="9">
        <f t="shared" si="17"/>
        <v>0</v>
      </c>
    </row>
    <row r="94" spans="1:26" x14ac:dyDescent="0.3">
      <c r="A94" s="5"/>
      <c r="B94" s="5"/>
      <c r="C94" s="5" t="e">
        <f>VLOOKUP(Table26891023[[#This Row],[Redni broj natjecatelja]],'Popis sudionika'!$A$4:$C$300,2,TRUE)</f>
        <v>#N/A</v>
      </c>
      <c r="D94" s="5" t="e">
        <f>VLOOKUP(Table26891023[[#This Row],[Redni broj natjecatelja]],'Popis sudionika'!$A$4:$C$300,3,TRUE)</f>
        <v>#N/A</v>
      </c>
      <c r="E94" s="11"/>
      <c r="F94" s="5"/>
      <c r="G94" s="12"/>
      <c r="H94" s="9">
        <f t="shared" si="12"/>
        <v>0</v>
      </c>
      <c r="I94" s="11"/>
      <c r="J94" s="5"/>
      <c r="K94" s="12"/>
      <c r="L94" s="9">
        <f t="shared" si="13"/>
        <v>0</v>
      </c>
      <c r="M94" s="11"/>
      <c r="N94" s="5"/>
      <c r="O94" s="12"/>
      <c r="P94" s="9">
        <f t="shared" si="14"/>
        <v>0</v>
      </c>
      <c r="Q94" s="11"/>
      <c r="R94" s="5"/>
      <c r="S94" s="12"/>
      <c r="T94" s="9">
        <f t="shared" si="15"/>
        <v>0</v>
      </c>
      <c r="U94" s="11"/>
      <c r="V94" s="5"/>
      <c r="W94" s="12"/>
      <c r="X94" s="9">
        <f t="shared" si="16"/>
        <v>0</v>
      </c>
      <c r="Y94" s="9" t="e">
        <f>(#REF!+#REF!+#REF!)</f>
        <v>#REF!</v>
      </c>
      <c r="Z94" s="9">
        <f t="shared" si="17"/>
        <v>0</v>
      </c>
    </row>
    <row r="95" spans="1:26" x14ac:dyDescent="0.3">
      <c r="A95" s="5"/>
      <c r="B95" s="5"/>
      <c r="C95" s="5" t="e">
        <f>VLOOKUP(Table26891023[[#This Row],[Redni broj natjecatelja]],'Popis sudionika'!$A$4:$C$300,2,TRUE)</f>
        <v>#N/A</v>
      </c>
      <c r="D95" s="5" t="e">
        <f>VLOOKUP(Table26891023[[#This Row],[Redni broj natjecatelja]],'Popis sudionika'!$A$4:$C$300,3,TRUE)</f>
        <v>#N/A</v>
      </c>
      <c r="E95" s="11"/>
      <c r="F95" s="5"/>
      <c r="G95" s="12"/>
      <c r="H95" s="9">
        <f t="shared" si="12"/>
        <v>0</v>
      </c>
      <c r="I95" s="11"/>
      <c r="J95" s="5"/>
      <c r="K95" s="12"/>
      <c r="L95" s="9">
        <f t="shared" si="13"/>
        <v>0</v>
      </c>
      <c r="M95" s="11"/>
      <c r="N95" s="5"/>
      <c r="O95" s="12"/>
      <c r="P95" s="9">
        <f t="shared" si="14"/>
        <v>0</v>
      </c>
      <c r="Q95" s="11"/>
      <c r="R95" s="5"/>
      <c r="S95" s="12"/>
      <c r="T95" s="9">
        <f t="shared" si="15"/>
        <v>0</v>
      </c>
      <c r="U95" s="11"/>
      <c r="V95" s="5"/>
      <c r="W95" s="12"/>
      <c r="X95" s="9">
        <f t="shared" si="16"/>
        <v>0</v>
      </c>
      <c r="Y95" s="9" t="e">
        <f>(#REF!+#REF!+#REF!)</f>
        <v>#REF!</v>
      </c>
      <c r="Z95" s="9">
        <f t="shared" si="17"/>
        <v>0</v>
      </c>
    </row>
    <row r="96" spans="1:26" x14ac:dyDescent="0.3">
      <c r="A96" s="5"/>
      <c r="B96" s="5"/>
      <c r="C96" s="5" t="e">
        <f>VLOOKUP(Table26891023[[#This Row],[Redni broj natjecatelja]],'Popis sudionika'!$A$4:$C$300,2,TRUE)</f>
        <v>#N/A</v>
      </c>
      <c r="D96" s="5" t="e">
        <f>VLOOKUP(Table26891023[[#This Row],[Redni broj natjecatelja]],'Popis sudionika'!$A$4:$C$300,3,TRUE)</f>
        <v>#N/A</v>
      </c>
      <c r="E96" s="11"/>
      <c r="F96" s="5"/>
      <c r="G96" s="12"/>
      <c r="H96" s="9">
        <f t="shared" si="12"/>
        <v>0</v>
      </c>
      <c r="I96" s="11"/>
      <c r="J96" s="5"/>
      <c r="K96" s="12"/>
      <c r="L96" s="9">
        <f t="shared" si="13"/>
        <v>0</v>
      </c>
      <c r="M96" s="11"/>
      <c r="N96" s="5"/>
      <c r="O96" s="12"/>
      <c r="P96" s="9">
        <f t="shared" si="14"/>
        <v>0</v>
      </c>
      <c r="Q96" s="11"/>
      <c r="R96" s="5"/>
      <c r="S96" s="12"/>
      <c r="T96" s="9">
        <f t="shared" si="15"/>
        <v>0</v>
      </c>
      <c r="U96" s="11"/>
      <c r="V96" s="5"/>
      <c r="W96" s="12"/>
      <c r="X96" s="9">
        <f t="shared" si="16"/>
        <v>0</v>
      </c>
      <c r="Y96" s="9" t="e">
        <f>(#REF!+#REF!+#REF!)</f>
        <v>#REF!</v>
      </c>
      <c r="Z96" s="9">
        <f t="shared" si="17"/>
        <v>0</v>
      </c>
    </row>
    <row r="97" spans="1:26" x14ac:dyDescent="0.3">
      <c r="A97" s="5"/>
      <c r="B97" s="5"/>
      <c r="C97" s="5" t="e">
        <f>VLOOKUP(Table26891023[[#This Row],[Redni broj natjecatelja]],'Popis sudionika'!$A$4:$C$300,2,TRUE)</f>
        <v>#N/A</v>
      </c>
      <c r="D97" s="5" t="e">
        <f>VLOOKUP(Table26891023[[#This Row],[Redni broj natjecatelja]],'Popis sudionika'!$A$4:$C$300,3,TRUE)</f>
        <v>#N/A</v>
      </c>
      <c r="E97" s="11"/>
      <c r="F97" s="5"/>
      <c r="G97" s="12"/>
      <c r="H97" s="9">
        <f t="shared" si="12"/>
        <v>0</v>
      </c>
      <c r="I97" s="11"/>
      <c r="J97" s="5"/>
      <c r="K97" s="12"/>
      <c r="L97" s="9">
        <f t="shared" si="13"/>
        <v>0</v>
      </c>
      <c r="M97" s="11"/>
      <c r="N97" s="5"/>
      <c r="O97" s="12"/>
      <c r="P97" s="9">
        <f t="shared" si="14"/>
        <v>0</v>
      </c>
      <c r="Q97" s="11"/>
      <c r="R97" s="5"/>
      <c r="S97" s="12"/>
      <c r="T97" s="9">
        <f t="shared" si="15"/>
        <v>0</v>
      </c>
      <c r="U97" s="11"/>
      <c r="V97" s="5"/>
      <c r="W97" s="12"/>
      <c r="X97" s="9">
        <f t="shared" si="16"/>
        <v>0</v>
      </c>
      <c r="Y97" s="9" t="e">
        <f>(#REF!+#REF!+#REF!)</f>
        <v>#REF!</v>
      </c>
      <c r="Z97" s="9">
        <f t="shared" si="17"/>
        <v>0</v>
      </c>
    </row>
    <row r="98" spans="1:26" x14ac:dyDescent="0.3">
      <c r="A98" s="5"/>
      <c r="B98" s="5"/>
      <c r="C98" s="5" t="e">
        <f>VLOOKUP(Table26891023[[#This Row],[Redni broj natjecatelja]],'Popis sudionika'!$A$4:$C$300,2,TRUE)</f>
        <v>#N/A</v>
      </c>
      <c r="D98" s="5" t="e">
        <f>VLOOKUP(Table26891023[[#This Row],[Redni broj natjecatelja]],'Popis sudionika'!$A$4:$C$300,3,TRUE)</f>
        <v>#N/A</v>
      </c>
      <c r="E98" s="11"/>
      <c r="F98" s="5"/>
      <c r="G98" s="12"/>
      <c r="H98" s="9">
        <f t="shared" si="12"/>
        <v>0</v>
      </c>
      <c r="I98" s="11"/>
      <c r="J98" s="5"/>
      <c r="K98" s="12"/>
      <c r="L98" s="9">
        <f t="shared" si="13"/>
        <v>0</v>
      </c>
      <c r="M98" s="11"/>
      <c r="N98" s="5"/>
      <c r="O98" s="12"/>
      <c r="P98" s="9">
        <f t="shared" si="14"/>
        <v>0</v>
      </c>
      <c r="Q98" s="11"/>
      <c r="R98" s="5"/>
      <c r="S98" s="12"/>
      <c r="T98" s="9">
        <f t="shared" si="15"/>
        <v>0</v>
      </c>
      <c r="U98" s="11"/>
      <c r="V98" s="5"/>
      <c r="W98" s="12"/>
      <c r="X98" s="9">
        <f t="shared" si="16"/>
        <v>0</v>
      </c>
      <c r="Y98" s="9" t="e">
        <f>(#REF!+#REF!+#REF!)</f>
        <v>#REF!</v>
      </c>
      <c r="Z98" s="9">
        <f t="shared" si="17"/>
        <v>0</v>
      </c>
    </row>
    <row r="99" spans="1:26" x14ac:dyDescent="0.3">
      <c r="A99" s="5"/>
      <c r="B99" s="5"/>
      <c r="C99" s="5" t="e">
        <f>VLOOKUP(Table26891023[[#This Row],[Redni broj natjecatelja]],'Popis sudionika'!$A$4:$C$300,2,TRUE)</f>
        <v>#N/A</v>
      </c>
      <c r="D99" s="5" t="e">
        <f>VLOOKUP(Table26891023[[#This Row],[Redni broj natjecatelja]],'Popis sudionika'!$A$4:$C$300,3,TRUE)</f>
        <v>#N/A</v>
      </c>
      <c r="E99" s="11"/>
      <c r="F99" s="5"/>
      <c r="G99" s="12"/>
      <c r="H99" s="9">
        <f t="shared" si="12"/>
        <v>0</v>
      </c>
      <c r="I99" s="11"/>
      <c r="J99" s="5"/>
      <c r="K99" s="12"/>
      <c r="L99" s="9">
        <f t="shared" si="13"/>
        <v>0</v>
      </c>
      <c r="M99" s="11"/>
      <c r="N99" s="5"/>
      <c r="O99" s="12"/>
      <c r="P99" s="9">
        <f t="shared" si="14"/>
        <v>0</v>
      </c>
      <c r="Q99" s="11"/>
      <c r="R99" s="5"/>
      <c r="S99" s="12"/>
      <c r="T99" s="9">
        <f t="shared" si="15"/>
        <v>0</v>
      </c>
      <c r="U99" s="11"/>
      <c r="V99" s="5"/>
      <c r="W99" s="12"/>
      <c r="X99" s="9">
        <f t="shared" si="16"/>
        <v>0</v>
      </c>
      <c r="Y99" s="9" t="e">
        <f>(#REF!+#REF!+#REF!)</f>
        <v>#REF!</v>
      </c>
      <c r="Z99" s="9">
        <f t="shared" si="17"/>
        <v>0</v>
      </c>
    </row>
    <row r="100" spans="1:26" x14ac:dyDescent="0.3">
      <c r="A100" s="5"/>
      <c r="B100" s="5"/>
      <c r="C100" s="5" t="e">
        <f>VLOOKUP(Table26891023[[#This Row],[Redni broj natjecatelja]],'Popis sudionika'!$A$4:$C$300,2,TRUE)</f>
        <v>#N/A</v>
      </c>
      <c r="D100" s="5" t="e">
        <f>VLOOKUP(Table26891023[[#This Row],[Redni broj natjecatelja]],'Popis sudionika'!$A$4:$C$300,3,TRUE)</f>
        <v>#N/A</v>
      </c>
      <c r="E100" s="11"/>
      <c r="F100" s="5"/>
      <c r="G100" s="12"/>
      <c r="H100" s="9">
        <f t="shared" ref="H100:H131" si="18">(E100+F100+G100)</f>
        <v>0</v>
      </c>
      <c r="I100" s="11"/>
      <c r="J100" s="5"/>
      <c r="K100" s="12"/>
      <c r="L100" s="9">
        <f t="shared" ref="L100:L131" si="19">(I100+J100+K100)</f>
        <v>0</v>
      </c>
      <c r="M100" s="11"/>
      <c r="N100" s="5"/>
      <c r="O100" s="12"/>
      <c r="P100" s="9">
        <f t="shared" ref="P100:P131" si="20">(M100+N100+O100)</f>
        <v>0</v>
      </c>
      <c r="Q100" s="11"/>
      <c r="R100" s="5"/>
      <c r="S100" s="12"/>
      <c r="T100" s="9">
        <f t="shared" ref="T100:T131" si="21">(Q100+R100+S100)</f>
        <v>0</v>
      </c>
      <c r="U100" s="11"/>
      <c r="V100" s="5"/>
      <c r="W100" s="12"/>
      <c r="X100" s="9">
        <f t="shared" ref="X100:X131" si="22">(U100+V100+W100)</f>
        <v>0</v>
      </c>
      <c r="Y100" s="9" t="e">
        <f>(#REF!+#REF!+#REF!)</f>
        <v>#REF!</v>
      </c>
      <c r="Z100" s="9">
        <f t="shared" ref="Z100:Z131" si="23">(H100+L100+P100+T100+X100)/5</f>
        <v>0</v>
      </c>
    </row>
    <row r="101" spans="1:26" x14ac:dyDescent="0.3">
      <c r="A101" s="5"/>
      <c r="B101" s="5"/>
      <c r="C101" s="5" t="e">
        <f>VLOOKUP(Table26891023[[#This Row],[Redni broj natjecatelja]],'Popis sudionika'!$A$4:$C$300,2,TRUE)</f>
        <v>#N/A</v>
      </c>
      <c r="D101" s="5" t="e">
        <f>VLOOKUP(Table26891023[[#This Row],[Redni broj natjecatelja]],'Popis sudionika'!$A$4:$C$300,3,TRUE)</f>
        <v>#N/A</v>
      </c>
      <c r="E101" s="11"/>
      <c r="F101" s="5"/>
      <c r="G101" s="12"/>
      <c r="H101" s="9">
        <f t="shared" si="18"/>
        <v>0</v>
      </c>
      <c r="I101" s="11"/>
      <c r="J101" s="5"/>
      <c r="K101" s="12"/>
      <c r="L101" s="9">
        <f t="shared" si="19"/>
        <v>0</v>
      </c>
      <c r="M101" s="11"/>
      <c r="N101" s="5"/>
      <c r="O101" s="12"/>
      <c r="P101" s="9">
        <f t="shared" si="20"/>
        <v>0</v>
      </c>
      <c r="Q101" s="11"/>
      <c r="R101" s="5"/>
      <c r="S101" s="12"/>
      <c r="T101" s="9">
        <f t="shared" si="21"/>
        <v>0</v>
      </c>
      <c r="U101" s="11"/>
      <c r="V101" s="5"/>
      <c r="W101" s="12"/>
      <c r="X101" s="9">
        <f t="shared" si="22"/>
        <v>0</v>
      </c>
      <c r="Y101" s="9" t="e">
        <f>(#REF!+#REF!+#REF!)</f>
        <v>#REF!</v>
      </c>
      <c r="Z101" s="9">
        <f t="shared" si="23"/>
        <v>0</v>
      </c>
    </row>
    <row r="102" spans="1:26" x14ac:dyDescent="0.3">
      <c r="A102" s="5"/>
      <c r="B102" s="5"/>
      <c r="C102" s="5" t="e">
        <f>VLOOKUP(Table26891023[[#This Row],[Redni broj natjecatelja]],'Popis sudionika'!$A$4:$C$300,2,TRUE)</f>
        <v>#N/A</v>
      </c>
      <c r="D102" s="5" t="e">
        <f>VLOOKUP(Table26891023[[#This Row],[Redni broj natjecatelja]],'Popis sudionika'!$A$4:$C$300,3,TRUE)</f>
        <v>#N/A</v>
      </c>
      <c r="E102" s="11"/>
      <c r="F102" s="5"/>
      <c r="G102" s="12"/>
      <c r="H102" s="9">
        <f t="shared" si="18"/>
        <v>0</v>
      </c>
      <c r="I102" s="11"/>
      <c r="J102" s="5"/>
      <c r="K102" s="12"/>
      <c r="L102" s="9">
        <f t="shared" si="19"/>
        <v>0</v>
      </c>
      <c r="M102" s="11"/>
      <c r="N102" s="5"/>
      <c r="O102" s="12"/>
      <c r="P102" s="9">
        <f t="shared" si="20"/>
        <v>0</v>
      </c>
      <c r="Q102" s="11"/>
      <c r="R102" s="5"/>
      <c r="S102" s="12"/>
      <c r="T102" s="9">
        <f t="shared" si="21"/>
        <v>0</v>
      </c>
      <c r="U102" s="11"/>
      <c r="V102" s="5"/>
      <c r="W102" s="12"/>
      <c r="X102" s="9">
        <f t="shared" si="22"/>
        <v>0</v>
      </c>
      <c r="Y102" s="9" t="e">
        <f>(#REF!+#REF!+#REF!)</f>
        <v>#REF!</v>
      </c>
      <c r="Z102" s="9">
        <f t="shared" si="23"/>
        <v>0</v>
      </c>
    </row>
    <row r="103" spans="1:26" x14ac:dyDescent="0.3">
      <c r="A103" s="5"/>
      <c r="B103" s="5"/>
      <c r="C103" s="5" t="e">
        <f>VLOOKUP(Table26891023[[#This Row],[Redni broj natjecatelja]],'Popis sudionika'!$A$4:$C$300,2,TRUE)</f>
        <v>#N/A</v>
      </c>
      <c r="D103" s="5" t="e">
        <f>VLOOKUP(Table26891023[[#This Row],[Redni broj natjecatelja]],'Popis sudionika'!$A$4:$C$300,3,TRUE)</f>
        <v>#N/A</v>
      </c>
      <c r="E103" s="11"/>
      <c r="F103" s="5"/>
      <c r="G103" s="12"/>
      <c r="H103" s="9">
        <f t="shared" si="18"/>
        <v>0</v>
      </c>
      <c r="I103" s="11"/>
      <c r="J103" s="5"/>
      <c r="K103" s="12"/>
      <c r="L103" s="9">
        <f t="shared" si="19"/>
        <v>0</v>
      </c>
      <c r="M103" s="11"/>
      <c r="N103" s="5"/>
      <c r="O103" s="12"/>
      <c r="P103" s="9">
        <f t="shared" si="20"/>
        <v>0</v>
      </c>
      <c r="Q103" s="11"/>
      <c r="R103" s="5"/>
      <c r="S103" s="12"/>
      <c r="T103" s="9">
        <f t="shared" si="21"/>
        <v>0</v>
      </c>
      <c r="U103" s="11"/>
      <c r="V103" s="5"/>
      <c r="W103" s="12"/>
      <c r="X103" s="9">
        <f t="shared" si="22"/>
        <v>0</v>
      </c>
      <c r="Y103" s="9" t="e">
        <f>(#REF!+#REF!+#REF!)</f>
        <v>#REF!</v>
      </c>
      <c r="Z103" s="9">
        <f t="shared" si="23"/>
        <v>0</v>
      </c>
    </row>
    <row r="104" spans="1:26" x14ac:dyDescent="0.3">
      <c r="A104" s="5"/>
      <c r="B104" s="5"/>
      <c r="C104" s="5" t="e">
        <f>VLOOKUP(Table26891023[[#This Row],[Redni broj natjecatelja]],'Popis sudionika'!$A$4:$C$300,2,TRUE)</f>
        <v>#N/A</v>
      </c>
      <c r="D104" s="5" t="e">
        <f>VLOOKUP(Table26891023[[#This Row],[Redni broj natjecatelja]],'Popis sudionika'!$A$4:$C$300,3,TRUE)</f>
        <v>#N/A</v>
      </c>
      <c r="E104" s="11"/>
      <c r="F104" s="5"/>
      <c r="G104" s="12"/>
      <c r="H104" s="9">
        <f t="shared" si="18"/>
        <v>0</v>
      </c>
      <c r="I104" s="11"/>
      <c r="J104" s="5"/>
      <c r="K104" s="12"/>
      <c r="L104" s="9">
        <f t="shared" si="19"/>
        <v>0</v>
      </c>
      <c r="M104" s="11"/>
      <c r="N104" s="5"/>
      <c r="O104" s="12"/>
      <c r="P104" s="9">
        <f t="shared" si="20"/>
        <v>0</v>
      </c>
      <c r="Q104" s="11"/>
      <c r="R104" s="5"/>
      <c r="S104" s="12"/>
      <c r="T104" s="9">
        <f t="shared" si="21"/>
        <v>0</v>
      </c>
      <c r="U104" s="11"/>
      <c r="V104" s="5"/>
      <c r="W104" s="12"/>
      <c r="X104" s="9">
        <f t="shared" si="22"/>
        <v>0</v>
      </c>
      <c r="Y104" s="9" t="e">
        <f>(#REF!+#REF!+#REF!)</f>
        <v>#REF!</v>
      </c>
      <c r="Z104" s="9">
        <f t="shared" si="23"/>
        <v>0</v>
      </c>
    </row>
    <row r="105" spans="1:26" x14ac:dyDescent="0.3">
      <c r="A105" s="5"/>
      <c r="B105" s="5"/>
      <c r="C105" s="5" t="e">
        <f>VLOOKUP(Table26891023[[#This Row],[Redni broj natjecatelja]],'Popis sudionika'!$A$4:$C$300,2,TRUE)</f>
        <v>#N/A</v>
      </c>
      <c r="D105" s="5" t="e">
        <f>VLOOKUP(Table26891023[[#This Row],[Redni broj natjecatelja]],'Popis sudionika'!$A$4:$C$300,3,TRUE)</f>
        <v>#N/A</v>
      </c>
      <c r="E105" s="11"/>
      <c r="F105" s="5"/>
      <c r="G105" s="12"/>
      <c r="H105" s="9">
        <f t="shared" si="18"/>
        <v>0</v>
      </c>
      <c r="I105" s="11"/>
      <c r="J105" s="5"/>
      <c r="K105" s="12"/>
      <c r="L105" s="9">
        <f t="shared" si="19"/>
        <v>0</v>
      </c>
      <c r="M105" s="11"/>
      <c r="N105" s="5"/>
      <c r="O105" s="12"/>
      <c r="P105" s="9">
        <f t="shared" si="20"/>
        <v>0</v>
      </c>
      <c r="Q105" s="11"/>
      <c r="R105" s="5"/>
      <c r="S105" s="12"/>
      <c r="T105" s="9">
        <f t="shared" si="21"/>
        <v>0</v>
      </c>
      <c r="U105" s="11"/>
      <c r="V105" s="5"/>
      <c r="W105" s="12"/>
      <c r="X105" s="9">
        <f t="shared" si="22"/>
        <v>0</v>
      </c>
      <c r="Y105" s="9" t="e">
        <f>(#REF!+#REF!+#REF!)</f>
        <v>#REF!</v>
      </c>
      <c r="Z105" s="9">
        <f t="shared" si="23"/>
        <v>0</v>
      </c>
    </row>
    <row r="106" spans="1:26" x14ac:dyDescent="0.3">
      <c r="A106" s="5"/>
      <c r="B106" s="5"/>
      <c r="C106" s="5" t="e">
        <f>VLOOKUP(Table26891023[[#This Row],[Redni broj natjecatelja]],'Popis sudionika'!$A$4:$C$300,2,TRUE)</f>
        <v>#N/A</v>
      </c>
      <c r="D106" s="5" t="e">
        <f>VLOOKUP(Table26891023[[#This Row],[Redni broj natjecatelja]],'Popis sudionika'!$A$4:$C$300,3,TRUE)</f>
        <v>#N/A</v>
      </c>
      <c r="E106" s="11"/>
      <c r="F106" s="5"/>
      <c r="G106" s="12"/>
      <c r="H106" s="9">
        <f t="shared" si="18"/>
        <v>0</v>
      </c>
      <c r="I106" s="11"/>
      <c r="J106" s="5"/>
      <c r="K106" s="12"/>
      <c r="L106" s="9">
        <f t="shared" si="19"/>
        <v>0</v>
      </c>
      <c r="M106" s="11"/>
      <c r="N106" s="5"/>
      <c r="O106" s="12"/>
      <c r="P106" s="9">
        <f t="shared" si="20"/>
        <v>0</v>
      </c>
      <c r="Q106" s="11"/>
      <c r="R106" s="5"/>
      <c r="S106" s="12"/>
      <c r="T106" s="9">
        <f t="shared" si="21"/>
        <v>0</v>
      </c>
      <c r="U106" s="11"/>
      <c r="V106" s="5"/>
      <c r="W106" s="12"/>
      <c r="X106" s="9">
        <f t="shared" si="22"/>
        <v>0</v>
      </c>
      <c r="Y106" s="9" t="e">
        <f>(#REF!+#REF!+#REF!)</f>
        <v>#REF!</v>
      </c>
      <c r="Z106" s="9">
        <f t="shared" si="23"/>
        <v>0</v>
      </c>
    </row>
    <row r="107" spans="1:26" x14ac:dyDescent="0.3">
      <c r="A107" s="5"/>
      <c r="B107" s="5"/>
      <c r="C107" s="5" t="e">
        <f>VLOOKUP(Table26891023[[#This Row],[Redni broj natjecatelja]],'Popis sudionika'!$A$4:$C$300,2,TRUE)</f>
        <v>#N/A</v>
      </c>
      <c r="D107" s="5" t="e">
        <f>VLOOKUP(Table26891023[[#This Row],[Redni broj natjecatelja]],'Popis sudionika'!$A$4:$C$300,3,TRUE)</f>
        <v>#N/A</v>
      </c>
      <c r="E107" s="11"/>
      <c r="F107" s="5"/>
      <c r="G107" s="12"/>
      <c r="H107" s="9">
        <f t="shared" si="18"/>
        <v>0</v>
      </c>
      <c r="I107" s="11"/>
      <c r="J107" s="5"/>
      <c r="K107" s="12"/>
      <c r="L107" s="9">
        <f t="shared" si="19"/>
        <v>0</v>
      </c>
      <c r="M107" s="11"/>
      <c r="N107" s="5"/>
      <c r="O107" s="12"/>
      <c r="P107" s="9">
        <f t="shared" si="20"/>
        <v>0</v>
      </c>
      <c r="Q107" s="11"/>
      <c r="R107" s="5"/>
      <c r="S107" s="12"/>
      <c r="T107" s="9">
        <f t="shared" si="21"/>
        <v>0</v>
      </c>
      <c r="U107" s="11"/>
      <c r="V107" s="5"/>
      <c r="W107" s="12"/>
      <c r="X107" s="9">
        <f t="shared" si="22"/>
        <v>0</v>
      </c>
      <c r="Y107" s="9" t="e">
        <f>(#REF!+#REF!+#REF!)</f>
        <v>#REF!</v>
      </c>
      <c r="Z107" s="9">
        <f t="shared" si="23"/>
        <v>0</v>
      </c>
    </row>
    <row r="108" spans="1:26" x14ac:dyDescent="0.3">
      <c r="A108" s="5"/>
      <c r="B108" s="5"/>
      <c r="C108" s="5" t="e">
        <f>VLOOKUP(Table26891023[[#This Row],[Redni broj natjecatelja]],'Popis sudionika'!$A$4:$C$300,2,TRUE)</f>
        <v>#N/A</v>
      </c>
      <c r="D108" s="5" t="e">
        <f>VLOOKUP(Table26891023[[#This Row],[Redni broj natjecatelja]],'Popis sudionika'!$A$4:$C$300,3,TRUE)</f>
        <v>#N/A</v>
      </c>
      <c r="E108" s="11"/>
      <c r="F108" s="5"/>
      <c r="G108" s="12"/>
      <c r="H108" s="9">
        <f t="shared" si="18"/>
        <v>0</v>
      </c>
      <c r="I108" s="11"/>
      <c r="J108" s="5"/>
      <c r="K108" s="12"/>
      <c r="L108" s="9">
        <f t="shared" si="19"/>
        <v>0</v>
      </c>
      <c r="M108" s="11"/>
      <c r="N108" s="5"/>
      <c r="O108" s="12"/>
      <c r="P108" s="9">
        <f t="shared" si="20"/>
        <v>0</v>
      </c>
      <c r="Q108" s="11"/>
      <c r="R108" s="5"/>
      <c r="S108" s="12"/>
      <c r="T108" s="9">
        <f t="shared" si="21"/>
        <v>0</v>
      </c>
      <c r="U108" s="11"/>
      <c r="V108" s="5"/>
      <c r="W108" s="12"/>
      <c r="X108" s="9">
        <f t="shared" si="22"/>
        <v>0</v>
      </c>
      <c r="Y108" s="9" t="e">
        <f>(#REF!+#REF!+#REF!)</f>
        <v>#REF!</v>
      </c>
      <c r="Z108" s="9">
        <f t="shared" si="23"/>
        <v>0</v>
      </c>
    </row>
    <row r="109" spans="1:26" x14ac:dyDescent="0.3">
      <c r="A109" s="5"/>
      <c r="B109" s="5"/>
      <c r="C109" s="5" t="e">
        <f>VLOOKUP(Table26891023[[#This Row],[Redni broj natjecatelja]],'Popis sudionika'!$A$4:$C$300,2,TRUE)</f>
        <v>#N/A</v>
      </c>
      <c r="D109" s="5" t="e">
        <f>VLOOKUP(Table26891023[[#This Row],[Redni broj natjecatelja]],'Popis sudionika'!$A$4:$C$300,3,TRUE)</f>
        <v>#N/A</v>
      </c>
      <c r="E109" s="11"/>
      <c r="F109" s="5"/>
      <c r="G109" s="12"/>
      <c r="H109" s="9">
        <f t="shared" si="18"/>
        <v>0</v>
      </c>
      <c r="I109" s="11"/>
      <c r="J109" s="5"/>
      <c r="K109" s="12"/>
      <c r="L109" s="9">
        <f t="shared" si="19"/>
        <v>0</v>
      </c>
      <c r="M109" s="11"/>
      <c r="N109" s="5"/>
      <c r="O109" s="12"/>
      <c r="P109" s="9">
        <f t="shared" si="20"/>
        <v>0</v>
      </c>
      <c r="Q109" s="11"/>
      <c r="R109" s="5"/>
      <c r="S109" s="12"/>
      <c r="T109" s="9">
        <f t="shared" si="21"/>
        <v>0</v>
      </c>
      <c r="U109" s="11"/>
      <c r="V109" s="5"/>
      <c r="W109" s="12"/>
      <c r="X109" s="9">
        <f t="shared" si="22"/>
        <v>0</v>
      </c>
      <c r="Y109" s="9" t="e">
        <f>(#REF!+#REF!+#REF!)</f>
        <v>#REF!</v>
      </c>
      <c r="Z109" s="9">
        <f t="shared" si="23"/>
        <v>0</v>
      </c>
    </row>
    <row r="110" spans="1:26" x14ac:dyDescent="0.3">
      <c r="A110" s="5"/>
      <c r="B110" s="5"/>
      <c r="C110" s="5" t="e">
        <f>VLOOKUP(Table26891023[[#This Row],[Redni broj natjecatelja]],'Popis sudionika'!$A$4:$C$300,2,TRUE)</f>
        <v>#N/A</v>
      </c>
      <c r="D110" s="5" t="e">
        <f>VLOOKUP(Table26891023[[#This Row],[Redni broj natjecatelja]],'Popis sudionika'!$A$4:$C$300,3,TRUE)</f>
        <v>#N/A</v>
      </c>
      <c r="E110" s="11"/>
      <c r="F110" s="5"/>
      <c r="G110" s="12"/>
      <c r="H110" s="9">
        <f t="shared" si="18"/>
        <v>0</v>
      </c>
      <c r="I110" s="11"/>
      <c r="J110" s="5"/>
      <c r="K110" s="12"/>
      <c r="L110" s="9">
        <f t="shared" si="19"/>
        <v>0</v>
      </c>
      <c r="M110" s="11"/>
      <c r="N110" s="5"/>
      <c r="O110" s="12"/>
      <c r="P110" s="9">
        <f t="shared" si="20"/>
        <v>0</v>
      </c>
      <c r="Q110" s="11"/>
      <c r="R110" s="5"/>
      <c r="S110" s="12"/>
      <c r="T110" s="9">
        <f t="shared" si="21"/>
        <v>0</v>
      </c>
      <c r="U110" s="11"/>
      <c r="V110" s="5"/>
      <c r="W110" s="12"/>
      <c r="X110" s="9">
        <f t="shared" si="22"/>
        <v>0</v>
      </c>
      <c r="Y110" s="9" t="e">
        <f>(#REF!+#REF!+#REF!)</f>
        <v>#REF!</v>
      </c>
      <c r="Z110" s="9">
        <f t="shared" si="23"/>
        <v>0</v>
      </c>
    </row>
    <row r="111" spans="1:26" x14ac:dyDescent="0.3">
      <c r="A111" s="5"/>
      <c r="B111" s="5"/>
      <c r="C111" s="5" t="e">
        <f>VLOOKUP(Table26891023[[#This Row],[Redni broj natjecatelja]],'Popis sudionika'!$A$4:$C$300,2,TRUE)</f>
        <v>#N/A</v>
      </c>
      <c r="D111" s="5" t="e">
        <f>VLOOKUP(Table26891023[[#This Row],[Redni broj natjecatelja]],'Popis sudionika'!$A$4:$C$300,3,TRUE)</f>
        <v>#N/A</v>
      </c>
      <c r="E111" s="11"/>
      <c r="F111" s="5"/>
      <c r="G111" s="12"/>
      <c r="H111" s="9">
        <f t="shared" si="18"/>
        <v>0</v>
      </c>
      <c r="I111" s="11"/>
      <c r="J111" s="5"/>
      <c r="K111" s="12"/>
      <c r="L111" s="9">
        <f t="shared" si="19"/>
        <v>0</v>
      </c>
      <c r="M111" s="11"/>
      <c r="N111" s="5"/>
      <c r="O111" s="12"/>
      <c r="P111" s="9">
        <f t="shared" si="20"/>
        <v>0</v>
      </c>
      <c r="Q111" s="11"/>
      <c r="R111" s="5"/>
      <c r="S111" s="12"/>
      <c r="T111" s="9">
        <f t="shared" si="21"/>
        <v>0</v>
      </c>
      <c r="U111" s="11"/>
      <c r="V111" s="5"/>
      <c r="W111" s="12"/>
      <c r="X111" s="9">
        <f t="shared" si="22"/>
        <v>0</v>
      </c>
      <c r="Y111" s="9" t="e">
        <f>(#REF!+#REF!+#REF!)</f>
        <v>#REF!</v>
      </c>
      <c r="Z111" s="9">
        <f t="shared" si="23"/>
        <v>0</v>
      </c>
    </row>
    <row r="112" spans="1:26" x14ac:dyDescent="0.3">
      <c r="A112" s="5"/>
      <c r="B112" s="5"/>
      <c r="C112" s="5" t="e">
        <f>VLOOKUP(Table26891023[[#This Row],[Redni broj natjecatelja]],'Popis sudionika'!$A$4:$C$300,2,TRUE)</f>
        <v>#N/A</v>
      </c>
      <c r="D112" s="5" t="e">
        <f>VLOOKUP(Table26891023[[#This Row],[Redni broj natjecatelja]],'Popis sudionika'!$A$4:$C$300,3,TRUE)</f>
        <v>#N/A</v>
      </c>
      <c r="E112" s="11"/>
      <c r="F112" s="5"/>
      <c r="G112" s="12"/>
      <c r="H112" s="9">
        <f t="shared" si="18"/>
        <v>0</v>
      </c>
      <c r="I112" s="11"/>
      <c r="J112" s="5"/>
      <c r="K112" s="12"/>
      <c r="L112" s="9">
        <f t="shared" si="19"/>
        <v>0</v>
      </c>
      <c r="M112" s="11"/>
      <c r="N112" s="5"/>
      <c r="O112" s="12"/>
      <c r="P112" s="9">
        <f t="shared" si="20"/>
        <v>0</v>
      </c>
      <c r="Q112" s="11"/>
      <c r="R112" s="5"/>
      <c r="S112" s="12"/>
      <c r="T112" s="9">
        <f t="shared" si="21"/>
        <v>0</v>
      </c>
      <c r="U112" s="11"/>
      <c r="V112" s="5"/>
      <c r="W112" s="12"/>
      <c r="X112" s="9">
        <f t="shared" si="22"/>
        <v>0</v>
      </c>
      <c r="Y112" s="9" t="e">
        <f>(#REF!+#REF!+#REF!)</f>
        <v>#REF!</v>
      </c>
      <c r="Z112" s="9">
        <f t="shared" si="23"/>
        <v>0</v>
      </c>
    </row>
    <row r="113" spans="1:26" x14ac:dyDescent="0.3">
      <c r="A113" s="5"/>
      <c r="B113" s="5"/>
      <c r="C113" s="5" t="e">
        <f>VLOOKUP(Table26891023[[#This Row],[Redni broj natjecatelja]],'Popis sudionika'!$A$4:$C$300,2,TRUE)</f>
        <v>#N/A</v>
      </c>
      <c r="D113" s="5" t="e">
        <f>VLOOKUP(Table26891023[[#This Row],[Redni broj natjecatelja]],'Popis sudionika'!$A$4:$C$300,3,TRUE)</f>
        <v>#N/A</v>
      </c>
      <c r="E113" s="11"/>
      <c r="F113" s="5"/>
      <c r="G113" s="12"/>
      <c r="H113" s="9">
        <f t="shared" si="18"/>
        <v>0</v>
      </c>
      <c r="I113" s="11"/>
      <c r="J113" s="5"/>
      <c r="K113" s="12"/>
      <c r="L113" s="9">
        <f t="shared" si="19"/>
        <v>0</v>
      </c>
      <c r="M113" s="11"/>
      <c r="N113" s="5"/>
      <c r="O113" s="12"/>
      <c r="P113" s="9">
        <f t="shared" si="20"/>
        <v>0</v>
      </c>
      <c r="Q113" s="11"/>
      <c r="R113" s="5"/>
      <c r="S113" s="12"/>
      <c r="T113" s="9">
        <f t="shared" si="21"/>
        <v>0</v>
      </c>
      <c r="U113" s="11"/>
      <c r="V113" s="5"/>
      <c r="W113" s="12"/>
      <c r="X113" s="9">
        <f t="shared" si="22"/>
        <v>0</v>
      </c>
      <c r="Y113" s="9" t="e">
        <f>(#REF!+#REF!+#REF!)</f>
        <v>#REF!</v>
      </c>
      <c r="Z113" s="9">
        <f t="shared" si="23"/>
        <v>0</v>
      </c>
    </row>
    <row r="114" spans="1:26" x14ac:dyDescent="0.3">
      <c r="A114" s="5"/>
      <c r="B114" s="5"/>
      <c r="C114" s="5" t="e">
        <f>VLOOKUP(Table26891023[[#This Row],[Redni broj natjecatelja]],'Popis sudionika'!$A$4:$C$300,2,TRUE)</f>
        <v>#N/A</v>
      </c>
      <c r="D114" s="5" t="e">
        <f>VLOOKUP(Table26891023[[#This Row],[Redni broj natjecatelja]],'Popis sudionika'!$A$4:$C$300,3,TRUE)</f>
        <v>#N/A</v>
      </c>
      <c r="E114" s="11"/>
      <c r="F114" s="5"/>
      <c r="G114" s="12"/>
      <c r="H114" s="9">
        <f t="shared" si="18"/>
        <v>0</v>
      </c>
      <c r="I114" s="11"/>
      <c r="J114" s="5"/>
      <c r="K114" s="12"/>
      <c r="L114" s="9">
        <f t="shared" si="19"/>
        <v>0</v>
      </c>
      <c r="M114" s="11"/>
      <c r="N114" s="5"/>
      <c r="O114" s="12"/>
      <c r="P114" s="9">
        <f t="shared" si="20"/>
        <v>0</v>
      </c>
      <c r="Q114" s="11"/>
      <c r="R114" s="5"/>
      <c r="S114" s="12"/>
      <c r="T114" s="9">
        <f t="shared" si="21"/>
        <v>0</v>
      </c>
      <c r="U114" s="11"/>
      <c r="V114" s="5"/>
      <c r="W114" s="12"/>
      <c r="X114" s="9">
        <f t="shared" si="22"/>
        <v>0</v>
      </c>
      <c r="Y114" s="9" t="e">
        <f>(#REF!+#REF!+#REF!)</f>
        <v>#REF!</v>
      </c>
      <c r="Z114" s="9">
        <f t="shared" si="23"/>
        <v>0</v>
      </c>
    </row>
    <row r="115" spans="1:26" x14ac:dyDescent="0.3">
      <c r="A115" s="5"/>
      <c r="B115" s="5"/>
      <c r="C115" s="5" t="e">
        <f>VLOOKUP(Table26891023[[#This Row],[Redni broj natjecatelja]],'Popis sudionika'!$A$4:$C$300,2,TRUE)</f>
        <v>#N/A</v>
      </c>
      <c r="D115" s="5" t="e">
        <f>VLOOKUP(Table26891023[[#This Row],[Redni broj natjecatelja]],'Popis sudionika'!$A$4:$C$300,3,TRUE)</f>
        <v>#N/A</v>
      </c>
      <c r="E115" s="11"/>
      <c r="F115" s="5"/>
      <c r="G115" s="12"/>
      <c r="H115" s="9">
        <f t="shared" si="18"/>
        <v>0</v>
      </c>
      <c r="I115" s="11"/>
      <c r="J115" s="5"/>
      <c r="K115" s="12"/>
      <c r="L115" s="9">
        <f t="shared" si="19"/>
        <v>0</v>
      </c>
      <c r="M115" s="11"/>
      <c r="N115" s="5"/>
      <c r="O115" s="12"/>
      <c r="P115" s="9">
        <f t="shared" si="20"/>
        <v>0</v>
      </c>
      <c r="Q115" s="11"/>
      <c r="R115" s="5"/>
      <c r="S115" s="12"/>
      <c r="T115" s="9">
        <f t="shared" si="21"/>
        <v>0</v>
      </c>
      <c r="U115" s="11"/>
      <c r="V115" s="5"/>
      <c r="W115" s="12"/>
      <c r="X115" s="9">
        <f t="shared" si="22"/>
        <v>0</v>
      </c>
      <c r="Y115" s="9" t="e">
        <f>(#REF!+#REF!+#REF!)</f>
        <v>#REF!</v>
      </c>
      <c r="Z115" s="9">
        <f t="shared" si="23"/>
        <v>0</v>
      </c>
    </row>
    <row r="116" spans="1:26" x14ac:dyDescent="0.3">
      <c r="A116" s="5"/>
      <c r="B116" s="5"/>
      <c r="C116" s="5" t="e">
        <f>VLOOKUP(Table26891023[[#This Row],[Redni broj natjecatelja]],'Popis sudionika'!$A$4:$C$300,2,TRUE)</f>
        <v>#N/A</v>
      </c>
      <c r="D116" s="5" t="e">
        <f>VLOOKUP(Table26891023[[#This Row],[Redni broj natjecatelja]],'Popis sudionika'!$A$4:$C$300,3,TRUE)</f>
        <v>#N/A</v>
      </c>
      <c r="E116" s="11"/>
      <c r="F116" s="5"/>
      <c r="G116" s="12"/>
      <c r="H116" s="9">
        <f t="shared" si="18"/>
        <v>0</v>
      </c>
      <c r="I116" s="11"/>
      <c r="J116" s="5"/>
      <c r="K116" s="12"/>
      <c r="L116" s="9">
        <f t="shared" si="19"/>
        <v>0</v>
      </c>
      <c r="M116" s="11"/>
      <c r="N116" s="5"/>
      <c r="O116" s="12"/>
      <c r="P116" s="9">
        <f t="shared" si="20"/>
        <v>0</v>
      </c>
      <c r="Q116" s="11"/>
      <c r="R116" s="5"/>
      <c r="S116" s="12"/>
      <c r="T116" s="9">
        <f t="shared" si="21"/>
        <v>0</v>
      </c>
      <c r="U116" s="11"/>
      <c r="V116" s="5"/>
      <c r="W116" s="12"/>
      <c r="X116" s="9">
        <f t="shared" si="22"/>
        <v>0</v>
      </c>
      <c r="Y116" s="9" t="e">
        <f>(#REF!+#REF!+#REF!)</f>
        <v>#REF!</v>
      </c>
      <c r="Z116" s="9">
        <f t="shared" si="23"/>
        <v>0</v>
      </c>
    </row>
    <row r="117" spans="1:26" x14ac:dyDescent="0.3">
      <c r="A117" s="5"/>
      <c r="B117" s="5"/>
      <c r="C117" s="5" t="e">
        <f>VLOOKUP(Table26891023[[#This Row],[Redni broj natjecatelja]],'Popis sudionika'!$A$4:$C$300,2,TRUE)</f>
        <v>#N/A</v>
      </c>
      <c r="D117" s="5" t="e">
        <f>VLOOKUP(Table26891023[[#This Row],[Redni broj natjecatelja]],'Popis sudionika'!$A$4:$C$300,3,TRUE)</f>
        <v>#N/A</v>
      </c>
      <c r="E117" s="11"/>
      <c r="F117" s="5"/>
      <c r="G117" s="12"/>
      <c r="H117" s="9">
        <f t="shared" si="18"/>
        <v>0</v>
      </c>
      <c r="I117" s="11"/>
      <c r="J117" s="5"/>
      <c r="K117" s="12"/>
      <c r="L117" s="9">
        <f t="shared" si="19"/>
        <v>0</v>
      </c>
      <c r="M117" s="11"/>
      <c r="N117" s="5"/>
      <c r="O117" s="12"/>
      <c r="P117" s="9">
        <f t="shared" si="20"/>
        <v>0</v>
      </c>
      <c r="Q117" s="11"/>
      <c r="R117" s="5"/>
      <c r="S117" s="12"/>
      <c r="T117" s="9">
        <f t="shared" si="21"/>
        <v>0</v>
      </c>
      <c r="U117" s="11"/>
      <c r="V117" s="5"/>
      <c r="W117" s="12"/>
      <c r="X117" s="9">
        <f t="shared" si="22"/>
        <v>0</v>
      </c>
      <c r="Y117" s="9" t="e">
        <f>(#REF!+#REF!+#REF!)</f>
        <v>#REF!</v>
      </c>
      <c r="Z117" s="9">
        <f t="shared" si="23"/>
        <v>0</v>
      </c>
    </row>
    <row r="118" spans="1:26" x14ac:dyDescent="0.3">
      <c r="A118" s="5"/>
      <c r="B118" s="5"/>
      <c r="C118" s="5" t="e">
        <f>VLOOKUP(Table26891023[[#This Row],[Redni broj natjecatelja]],'Popis sudionika'!$A$4:$C$300,2,TRUE)</f>
        <v>#N/A</v>
      </c>
      <c r="D118" s="5" t="e">
        <f>VLOOKUP(Table26891023[[#This Row],[Redni broj natjecatelja]],'Popis sudionika'!$A$4:$C$300,3,TRUE)</f>
        <v>#N/A</v>
      </c>
      <c r="E118" s="11"/>
      <c r="F118" s="5"/>
      <c r="G118" s="12"/>
      <c r="H118" s="9">
        <f t="shared" si="18"/>
        <v>0</v>
      </c>
      <c r="I118" s="11"/>
      <c r="J118" s="5"/>
      <c r="K118" s="12"/>
      <c r="L118" s="9">
        <f t="shared" si="19"/>
        <v>0</v>
      </c>
      <c r="M118" s="11"/>
      <c r="N118" s="5"/>
      <c r="O118" s="12"/>
      <c r="P118" s="9">
        <f t="shared" si="20"/>
        <v>0</v>
      </c>
      <c r="Q118" s="11"/>
      <c r="R118" s="5"/>
      <c r="S118" s="12"/>
      <c r="T118" s="9">
        <f t="shared" si="21"/>
        <v>0</v>
      </c>
      <c r="U118" s="11"/>
      <c r="V118" s="5"/>
      <c r="W118" s="12"/>
      <c r="X118" s="9">
        <f t="shared" si="22"/>
        <v>0</v>
      </c>
      <c r="Y118" s="9" t="e">
        <f>(#REF!+#REF!+#REF!)</f>
        <v>#REF!</v>
      </c>
      <c r="Z118" s="9">
        <f t="shared" si="23"/>
        <v>0</v>
      </c>
    </row>
    <row r="119" spans="1:26" x14ac:dyDescent="0.3">
      <c r="A119" s="5"/>
      <c r="B119" s="5"/>
      <c r="C119" s="5" t="e">
        <f>VLOOKUP(Table26891023[[#This Row],[Redni broj natjecatelja]],'Popis sudionika'!$A$4:$C$300,2,TRUE)</f>
        <v>#N/A</v>
      </c>
      <c r="D119" s="5" t="e">
        <f>VLOOKUP(Table26891023[[#This Row],[Redni broj natjecatelja]],'Popis sudionika'!$A$4:$C$300,3,TRUE)</f>
        <v>#N/A</v>
      </c>
      <c r="E119" s="11"/>
      <c r="F119" s="5"/>
      <c r="G119" s="12"/>
      <c r="H119" s="9">
        <f t="shared" si="18"/>
        <v>0</v>
      </c>
      <c r="I119" s="11"/>
      <c r="J119" s="5"/>
      <c r="K119" s="12"/>
      <c r="L119" s="9">
        <f t="shared" si="19"/>
        <v>0</v>
      </c>
      <c r="M119" s="11"/>
      <c r="N119" s="5"/>
      <c r="O119" s="12"/>
      <c r="P119" s="9">
        <f t="shared" si="20"/>
        <v>0</v>
      </c>
      <c r="Q119" s="11"/>
      <c r="R119" s="5"/>
      <c r="S119" s="12"/>
      <c r="T119" s="9">
        <f t="shared" si="21"/>
        <v>0</v>
      </c>
      <c r="U119" s="11"/>
      <c r="V119" s="5"/>
      <c r="W119" s="12"/>
      <c r="X119" s="9">
        <f t="shared" si="22"/>
        <v>0</v>
      </c>
      <c r="Y119" s="9" t="e">
        <f>(#REF!+#REF!+#REF!)</f>
        <v>#REF!</v>
      </c>
      <c r="Z119" s="9">
        <f t="shared" si="23"/>
        <v>0</v>
      </c>
    </row>
    <row r="120" spans="1:26" x14ac:dyDescent="0.3">
      <c r="A120" s="5"/>
      <c r="B120" s="5"/>
      <c r="C120" s="5" t="e">
        <f>VLOOKUP(Table26891023[[#This Row],[Redni broj natjecatelja]],'Popis sudionika'!$A$4:$C$300,2,TRUE)</f>
        <v>#N/A</v>
      </c>
      <c r="D120" s="5" t="e">
        <f>VLOOKUP(Table26891023[[#This Row],[Redni broj natjecatelja]],'Popis sudionika'!$A$4:$C$300,3,TRUE)</f>
        <v>#N/A</v>
      </c>
      <c r="E120" s="11"/>
      <c r="F120" s="5"/>
      <c r="G120" s="12"/>
      <c r="H120" s="9">
        <f t="shared" si="18"/>
        <v>0</v>
      </c>
      <c r="I120" s="11"/>
      <c r="J120" s="5"/>
      <c r="K120" s="12"/>
      <c r="L120" s="9">
        <f t="shared" si="19"/>
        <v>0</v>
      </c>
      <c r="M120" s="11"/>
      <c r="N120" s="5"/>
      <c r="O120" s="12"/>
      <c r="P120" s="9">
        <f t="shared" si="20"/>
        <v>0</v>
      </c>
      <c r="Q120" s="11"/>
      <c r="R120" s="5"/>
      <c r="S120" s="12"/>
      <c r="T120" s="9">
        <f t="shared" si="21"/>
        <v>0</v>
      </c>
      <c r="U120" s="11"/>
      <c r="V120" s="5"/>
      <c r="W120" s="12"/>
      <c r="X120" s="9">
        <f t="shared" si="22"/>
        <v>0</v>
      </c>
      <c r="Y120" s="9" t="e">
        <f>(#REF!+#REF!+#REF!)</f>
        <v>#REF!</v>
      </c>
      <c r="Z120" s="9">
        <f t="shared" si="23"/>
        <v>0</v>
      </c>
    </row>
    <row r="121" spans="1:26" x14ac:dyDescent="0.3">
      <c r="A121" s="5"/>
      <c r="B121" s="5"/>
      <c r="C121" s="5" t="e">
        <f>VLOOKUP(Table26891023[[#This Row],[Redni broj natjecatelja]],'Popis sudionika'!$A$4:$C$300,2,TRUE)</f>
        <v>#N/A</v>
      </c>
      <c r="D121" s="5" t="e">
        <f>VLOOKUP(Table26891023[[#This Row],[Redni broj natjecatelja]],'Popis sudionika'!$A$4:$C$300,3,TRUE)</f>
        <v>#N/A</v>
      </c>
      <c r="E121" s="11"/>
      <c r="F121" s="5"/>
      <c r="G121" s="12"/>
      <c r="H121" s="9">
        <f t="shared" si="18"/>
        <v>0</v>
      </c>
      <c r="I121" s="11"/>
      <c r="J121" s="5"/>
      <c r="K121" s="12"/>
      <c r="L121" s="9">
        <f t="shared" si="19"/>
        <v>0</v>
      </c>
      <c r="M121" s="11"/>
      <c r="N121" s="5"/>
      <c r="O121" s="12"/>
      <c r="P121" s="9">
        <f t="shared" si="20"/>
        <v>0</v>
      </c>
      <c r="Q121" s="11"/>
      <c r="R121" s="5"/>
      <c r="S121" s="12"/>
      <c r="T121" s="9">
        <f t="shared" si="21"/>
        <v>0</v>
      </c>
      <c r="U121" s="11"/>
      <c r="V121" s="5"/>
      <c r="W121" s="12"/>
      <c r="X121" s="9">
        <f t="shared" si="22"/>
        <v>0</v>
      </c>
      <c r="Y121" s="9" t="e">
        <f>(#REF!+#REF!+#REF!)</f>
        <v>#REF!</v>
      </c>
      <c r="Z121" s="9">
        <f t="shared" si="23"/>
        <v>0</v>
      </c>
    </row>
    <row r="122" spans="1:26" x14ac:dyDescent="0.3">
      <c r="A122" s="5"/>
      <c r="B122" s="5"/>
      <c r="C122" s="5" t="e">
        <f>VLOOKUP(Table26891023[[#This Row],[Redni broj natjecatelja]],'Popis sudionika'!$A$4:$C$300,2,TRUE)</f>
        <v>#N/A</v>
      </c>
      <c r="D122" s="5" t="e">
        <f>VLOOKUP(Table26891023[[#This Row],[Redni broj natjecatelja]],'Popis sudionika'!$A$4:$C$300,3,TRUE)</f>
        <v>#N/A</v>
      </c>
      <c r="E122" s="11"/>
      <c r="F122" s="5"/>
      <c r="G122" s="12"/>
      <c r="H122" s="9">
        <f t="shared" si="18"/>
        <v>0</v>
      </c>
      <c r="I122" s="11"/>
      <c r="J122" s="5"/>
      <c r="K122" s="12"/>
      <c r="L122" s="9">
        <f t="shared" si="19"/>
        <v>0</v>
      </c>
      <c r="M122" s="11"/>
      <c r="N122" s="5"/>
      <c r="O122" s="12"/>
      <c r="P122" s="9">
        <f t="shared" si="20"/>
        <v>0</v>
      </c>
      <c r="Q122" s="11"/>
      <c r="R122" s="5"/>
      <c r="S122" s="12"/>
      <c r="T122" s="9">
        <f t="shared" si="21"/>
        <v>0</v>
      </c>
      <c r="U122" s="11"/>
      <c r="V122" s="5"/>
      <c r="W122" s="12"/>
      <c r="X122" s="9">
        <f t="shared" si="22"/>
        <v>0</v>
      </c>
      <c r="Y122" s="9" t="e">
        <f>(#REF!+#REF!+#REF!)</f>
        <v>#REF!</v>
      </c>
      <c r="Z122" s="9">
        <f t="shared" si="23"/>
        <v>0</v>
      </c>
    </row>
    <row r="123" spans="1:26" x14ac:dyDescent="0.3">
      <c r="A123" s="5"/>
      <c r="B123" s="5"/>
      <c r="C123" s="5" t="e">
        <f>VLOOKUP(Table26891023[[#This Row],[Redni broj natjecatelja]],'Popis sudionika'!$A$4:$C$300,2,TRUE)</f>
        <v>#N/A</v>
      </c>
      <c r="D123" s="5" t="e">
        <f>VLOOKUP(Table26891023[[#This Row],[Redni broj natjecatelja]],'Popis sudionika'!$A$4:$C$300,3,TRUE)</f>
        <v>#N/A</v>
      </c>
      <c r="E123" s="11"/>
      <c r="F123" s="5"/>
      <c r="G123" s="12"/>
      <c r="H123" s="9">
        <f t="shared" si="18"/>
        <v>0</v>
      </c>
      <c r="I123" s="11"/>
      <c r="J123" s="5"/>
      <c r="K123" s="12"/>
      <c r="L123" s="9">
        <f t="shared" si="19"/>
        <v>0</v>
      </c>
      <c r="M123" s="11"/>
      <c r="N123" s="5"/>
      <c r="O123" s="12"/>
      <c r="P123" s="9">
        <f t="shared" si="20"/>
        <v>0</v>
      </c>
      <c r="Q123" s="11"/>
      <c r="R123" s="5"/>
      <c r="S123" s="12"/>
      <c r="T123" s="9">
        <f t="shared" si="21"/>
        <v>0</v>
      </c>
      <c r="U123" s="11"/>
      <c r="V123" s="5"/>
      <c r="W123" s="12"/>
      <c r="X123" s="9">
        <f t="shared" si="22"/>
        <v>0</v>
      </c>
      <c r="Y123" s="9" t="e">
        <f>(#REF!+#REF!+#REF!)</f>
        <v>#REF!</v>
      </c>
      <c r="Z123" s="9">
        <f t="shared" si="23"/>
        <v>0</v>
      </c>
    </row>
    <row r="124" spans="1:26" x14ac:dyDescent="0.3">
      <c r="A124" s="5"/>
      <c r="B124" s="5"/>
      <c r="C124" s="5" t="e">
        <f>VLOOKUP(Table26891023[[#This Row],[Redni broj natjecatelja]],'Popis sudionika'!$A$4:$C$300,2,TRUE)</f>
        <v>#N/A</v>
      </c>
      <c r="D124" s="5" t="e">
        <f>VLOOKUP(Table26891023[[#This Row],[Redni broj natjecatelja]],'Popis sudionika'!$A$4:$C$300,3,TRUE)</f>
        <v>#N/A</v>
      </c>
      <c r="E124" s="11"/>
      <c r="F124" s="5"/>
      <c r="G124" s="12"/>
      <c r="H124" s="9">
        <f t="shared" si="18"/>
        <v>0</v>
      </c>
      <c r="I124" s="11"/>
      <c r="J124" s="5"/>
      <c r="K124" s="12"/>
      <c r="L124" s="9">
        <f t="shared" si="19"/>
        <v>0</v>
      </c>
      <c r="M124" s="11"/>
      <c r="N124" s="5"/>
      <c r="O124" s="12"/>
      <c r="P124" s="9">
        <f t="shared" si="20"/>
        <v>0</v>
      </c>
      <c r="Q124" s="11"/>
      <c r="R124" s="5"/>
      <c r="S124" s="12"/>
      <c r="T124" s="9">
        <f t="shared" si="21"/>
        <v>0</v>
      </c>
      <c r="U124" s="11"/>
      <c r="V124" s="5"/>
      <c r="W124" s="12"/>
      <c r="X124" s="9">
        <f t="shared" si="22"/>
        <v>0</v>
      </c>
      <c r="Y124" s="9" t="e">
        <f>(#REF!+#REF!+#REF!)</f>
        <v>#REF!</v>
      </c>
      <c r="Z124" s="9">
        <f t="shared" si="23"/>
        <v>0</v>
      </c>
    </row>
    <row r="125" spans="1:26" x14ac:dyDescent="0.3">
      <c r="A125" s="5"/>
      <c r="B125" s="5"/>
      <c r="C125" s="5" t="e">
        <f>VLOOKUP(Table26891023[[#This Row],[Redni broj natjecatelja]],'Popis sudionika'!$A$4:$C$300,2,TRUE)</f>
        <v>#N/A</v>
      </c>
      <c r="D125" s="5" t="e">
        <f>VLOOKUP(Table26891023[[#This Row],[Redni broj natjecatelja]],'Popis sudionika'!$A$4:$C$300,3,TRUE)</f>
        <v>#N/A</v>
      </c>
      <c r="E125" s="11"/>
      <c r="F125" s="5"/>
      <c r="G125" s="12"/>
      <c r="H125" s="9">
        <f t="shared" si="18"/>
        <v>0</v>
      </c>
      <c r="I125" s="11"/>
      <c r="J125" s="5"/>
      <c r="K125" s="12"/>
      <c r="L125" s="9">
        <f t="shared" si="19"/>
        <v>0</v>
      </c>
      <c r="M125" s="11"/>
      <c r="N125" s="5"/>
      <c r="O125" s="12"/>
      <c r="P125" s="9">
        <f t="shared" si="20"/>
        <v>0</v>
      </c>
      <c r="Q125" s="11"/>
      <c r="R125" s="5"/>
      <c r="S125" s="12"/>
      <c r="T125" s="9">
        <f t="shared" si="21"/>
        <v>0</v>
      </c>
      <c r="U125" s="11"/>
      <c r="V125" s="5"/>
      <c r="W125" s="12"/>
      <c r="X125" s="9">
        <f t="shared" si="22"/>
        <v>0</v>
      </c>
      <c r="Y125" s="9" t="e">
        <f>(#REF!+#REF!+#REF!)</f>
        <v>#REF!</v>
      </c>
      <c r="Z125" s="9">
        <f t="shared" si="23"/>
        <v>0</v>
      </c>
    </row>
    <row r="126" spans="1:26" x14ac:dyDescent="0.3">
      <c r="A126" s="5"/>
      <c r="B126" s="5"/>
      <c r="C126" s="5" t="e">
        <f>VLOOKUP(Table26891023[[#This Row],[Redni broj natjecatelja]],'Popis sudionika'!$A$4:$C$300,2,TRUE)</f>
        <v>#N/A</v>
      </c>
      <c r="D126" s="5" t="e">
        <f>VLOOKUP(Table26891023[[#This Row],[Redni broj natjecatelja]],'Popis sudionika'!$A$4:$C$300,3,TRUE)</f>
        <v>#N/A</v>
      </c>
      <c r="E126" s="11"/>
      <c r="F126" s="5"/>
      <c r="G126" s="12"/>
      <c r="H126" s="9">
        <f t="shared" si="18"/>
        <v>0</v>
      </c>
      <c r="I126" s="11"/>
      <c r="J126" s="5"/>
      <c r="K126" s="12"/>
      <c r="L126" s="9">
        <f t="shared" si="19"/>
        <v>0</v>
      </c>
      <c r="M126" s="11"/>
      <c r="N126" s="5"/>
      <c r="O126" s="12"/>
      <c r="P126" s="9">
        <f t="shared" si="20"/>
        <v>0</v>
      </c>
      <c r="Q126" s="11"/>
      <c r="R126" s="5"/>
      <c r="S126" s="12"/>
      <c r="T126" s="9">
        <f t="shared" si="21"/>
        <v>0</v>
      </c>
      <c r="U126" s="11"/>
      <c r="V126" s="5"/>
      <c r="W126" s="12"/>
      <c r="X126" s="9">
        <f t="shared" si="22"/>
        <v>0</v>
      </c>
      <c r="Y126" s="9" t="e">
        <f>(#REF!+#REF!+#REF!)</f>
        <v>#REF!</v>
      </c>
      <c r="Z126" s="9">
        <f t="shared" si="23"/>
        <v>0</v>
      </c>
    </row>
    <row r="127" spans="1:26" x14ac:dyDescent="0.3">
      <c r="A127" s="5"/>
      <c r="B127" s="5"/>
      <c r="C127" s="5" t="e">
        <f>VLOOKUP(Table26891023[[#This Row],[Redni broj natjecatelja]],'Popis sudionika'!$A$4:$C$300,2,TRUE)</f>
        <v>#N/A</v>
      </c>
      <c r="D127" s="5" t="e">
        <f>VLOOKUP(Table26891023[[#This Row],[Redni broj natjecatelja]],'Popis sudionika'!$A$4:$C$300,3,TRUE)</f>
        <v>#N/A</v>
      </c>
      <c r="E127" s="11"/>
      <c r="F127" s="5"/>
      <c r="G127" s="12"/>
      <c r="H127" s="9">
        <f t="shared" si="18"/>
        <v>0</v>
      </c>
      <c r="I127" s="11"/>
      <c r="J127" s="5"/>
      <c r="K127" s="12"/>
      <c r="L127" s="9">
        <f t="shared" si="19"/>
        <v>0</v>
      </c>
      <c r="M127" s="11"/>
      <c r="N127" s="5"/>
      <c r="O127" s="12"/>
      <c r="P127" s="9">
        <f t="shared" si="20"/>
        <v>0</v>
      </c>
      <c r="Q127" s="11"/>
      <c r="R127" s="5"/>
      <c r="S127" s="12"/>
      <c r="T127" s="9">
        <f t="shared" si="21"/>
        <v>0</v>
      </c>
      <c r="U127" s="11"/>
      <c r="V127" s="5"/>
      <c r="W127" s="12"/>
      <c r="X127" s="9">
        <f t="shared" si="22"/>
        <v>0</v>
      </c>
      <c r="Y127" s="9" t="e">
        <f>(#REF!+#REF!+#REF!)</f>
        <v>#REF!</v>
      </c>
      <c r="Z127" s="9">
        <f t="shared" si="23"/>
        <v>0</v>
      </c>
    </row>
    <row r="128" spans="1:26" x14ac:dyDescent="0.3">
      <c r="A128" s="5"/>
      <c r="B128" s="5"/>
      <c r="C128" s="5" t="e">
        <f>VLOOKUP(Table26891023[[#This Row],[Redni broj natjecatelja]],'Popis sudionika'!$A$4:$C$300,2,TRUE)</f>
        <v>#N/A</v>
      </c>
      <c r="D128" s="5" t="e">
        <f>VLOOKUP(Table26891023[[#This Row],[Redni broj natjecatelja]],'Popis sudionika'!$A$4:$C$300,3,TRUE)</f>
        <v>#N/A</v>
      </c>
      <c r="E128" s="11"/>
      <c r="F128" s="5"/>
      <c r="G128" s="12"/>
      <c r="H128" s="9">
        <f t="shared" si="18"/>
        <v>0</v>
      </c>
      <c r="I128" s="11"/>
      <c r="J128" s="5"/>
      <c r="K128" s="12"/>
      <c r="L128" s="9">
        <f t="shared" si="19"/>
        <v>0</v>
      </c>
      <c r="M128" s="11"/>
      <c r="N128" s="5"/>
      <c r="O128" s="12"/>
      <c r="P128" s="9">
        <f t="shared" si="20"/>
        <v>0</v>
      </c>
      <c r="Q128" s="11"/>
      <c r="R128" s="5"/>
      <c r="S128" s="12"/>
      <c r="T128" s="9">
        <f t="shared" si="21"/>
        <v>0</v>
      </c>
      <c r="U128" s="11"/>
      <c r="V128" s="5"/>
      <c r="W128" s="12"/>
      <c r="X128" s="9">
        <f t="shared" si="22"/>
        <v>0</v>
      </c>
      <c r="Y128" s="9" t="e">
        <f>(#REF!+#REF!+#REF!)</f>
        <v>#REF!</v>
      </c>
      <c r="Z128" s="9">
        <f t="shared" si="23"/>
        <v>0</v>
      </c>
    </row>
    <row r="129" spans="1:26" x14ac:dyDescent="0.3">
      <c r="A129" s="5"/>
      <c r="B129" s="5"/>
      <c r="C129" s="5" t="e">
        <f>VLOOKUP(Table26891023[[#This Row],[Redni broj natjecatelja]],'Popis sudionika'!$A$4:$C$300,2,TRUE)</f>
        <v>#N/A</v>
      </c>
      <c r="D129" s="5" t="e">
        <f>VLOOKUP(Table26891023[[#This Row],[Redni broj natjecatelja]],'Popis sudionika'!$A$4:$C$300,3,TRUE)</f>
        <v>#N/A</v>
      </c>
      <c r="E129" s="11"/>
      <c r="F129" s="5"/>
      <c r="G129" s="12"/>
      <c r="H129" s="9">
        <f t="shared" si="18"/>
        <v>0</v>
      </c>
      <c r="I129" s="11"/>
      <c r="J129" s="5"/>
      <c r="K129" s="12"/>
      <c r="L129" s="9">
        <f t="shared" si="19"/>
        <v>0</v>
      </c>
      <c r="M129" s="11"/>
      <c r="N129" s="5"/>
      <c r="O129" s="12"/>
      <c r="P129" s="9">
        <f t="shared" si="20"/>
        <v>0</v>
      </c>
      <c r="Q129" s="11"/>
      <c r="R129" s="5"/>
      <c r="S129" s="12"/>
      <c r="T129" s="9">
        <f t="shared" si="21"/>
        <v>0</v>
      </c>
      <c r="U129" s="11"/>
      <c r="V129" s="5"/>
      <c r="W129" s="12"/>
      <c r="X129" s="9">
        <f t="shared" si="22"/>
        <v>0</v>
      </c>
      <c r="Y129" s="9" t="e">
        <f>(#REF!+#REF!+#REF!)</f>
        <v>#REF!</v>
      </c>
      <c r="Z129" s="9">
        <f t="shared" si="23"/>
        <v>0</v>
      </c>
    </row>
    <row r="130" spans="1:26" x14ac:dyDescent="0.3">
      <c r="A130" s="5"/>
      <c r="B130" s="5"/>
      <c r="C130" s="5" t="e">
        <f>VLOOKUP(Table26891023[[#This Row],[Redni broj natjecatelja]],'Popis sudionika'!$A$4:$C$300,2,TRUE)</f>
        <v>#N/A</v>
      </c>
      <c r="D130" s="5" t="e">
        <f>VLOOKUP(Table26891023[[#This Row],[Redni broj natjecatelja]],'Popis sudionika'!$A$4:$C$300,3,TRUE)</f>
        <v>#N/A</v>
      </c>
      <c r="E130" s="11"/>
      <c r="F130" s="5"/>
      <c r="G130" s="12"/>
      <c r="H130" s="9">
        <f t="shared" si="18"/>
        <v>0</v>
      </c>
      <c r="I130" s="11"/>
      <c r="J130" s="5"/>
      <c r="K130" s="12"/>
      <c r="L130" s="9">
        <f t="shared" si="19"/>
        <v>0</v>
      </c>
      <c r="M130" s="11"/>
      <c r="N130" s="5"/>
      <c r="O130" s="12"/>
      <c r="P130" s="9">
        <f t="shared" si="20"/>
        <v>0</v>
      </c>
      <c r="Q130" s="11"/>
      <c r="R130" s="5"/>
      <c r="S130" s="12"/>
      <c r="T130" s="9">
        <f t="shared" si="21"/>
        <v>0</v>
      </c>
      <c r="U130" s="11"/>
      <c r="V130" s="5"/>
      <c r="W130" s="12"/>
      <c r="X130" s="9">
        <f t="shared" si="22"/>
        <v>0</v>
      </c>
      <c r="Y130" s="9" t="e">
        <f>(#REF!+#REF!+#REF!)</f>
        <v>#REF!</v>
      </c>
      <c r="Z130" s="9">
        <f t="shared" si="23"/>
        <v>0</v>
      </c>
    </row>
    <row r="131" spans="1:26" x14ac:dyDescent="0.3">
      <c r="A131" s="5"/>
      <c r="B131" s="5"/>
      <c r="C131" s="5" t="e">
        <f>VLOOKUP(Table26891023[[#This Row],[Redni broj natjecatelja]],'Popis sudionika'!$A$4:$C$300,2,TRUE)</f>
        <v>#N/A</v>
      </c>
      <c r="D131" s="5" t="e">
        <f>VLOOKUP(Table26891023[[#This Row],[Redni broj natjecatelja]],'Popis sudionika'!$A$4:$C$300,3,TRUE)</f>
        <v>#N/A</v>
      </c>
      <c r="E131" s="11"/>
      <c r="F131" s="5"/>
      <c r="G131" s="12"/>
      <c r="H131" s="9">
        <f t="shared" si="18"/>
        <v>0</v>
      </c>
      <c r="I131" s="11"/>
      <c r="J131" s="5"/>
      <c r="K131" s="12"/>
      <c r="L131" s="9">
        <f t="shared" si="19"/>
        <v>0</v>
      </c>
      <c r="M131" s="11"/>
      <c r="N131" s="5"/>
      <c r="O131" s="12"/>
      <c r="P131" s="9">
        <f t="shared" si="20"/>
        <v>0</v>
      </c>
      <c r="Q131" s="11"/>
      <c r="R131" s="5"/>
      <c r="S131" s="12"/>
      <c r="T131" s="9">
        <f t="shared" si="21"/>
        <v>0</v>
      </c>
      <c r="U131" s="11"/>
      <c r="V131" s="5"/>
      <c r="W131" s="12"/>
      <c r="X131" s="9">
        <f t="shared" si="22"/>
        <v>0</v>
      </c>
      <c r="Y131" s="9" t="e">
        <f>(#REF!+#REF!+#REF!)</f>
        <v>#REF!</v>
      </c>
      <c r="Z131" s="9">
        <f t="shared" si="23"/>
        <v>0</v>
      </c>
    </row>
    <row r="132" spans="1:26" x14ac:dyDescent="0.3">
      <c r="A132" s="5"/>
      <c r="B132" s="5"/>
      <c r="C132" s="5" t="e">
        <f>VLOOKUP(Table26891023[[#This Row],[Redni broj natjecatelja]],'Popis sudionika'!$A$4:$C$300,2,TRUE)</f>
        <v>#N/A</v>
      </c>
      <c r="D132" s="5" t="e">
        <f>VLOOKUP(Table26891023[[#This Row],[Redni broj natjecatelja]],'Popis sudionika'!$A$4:$C$300,3,TRUE)</f>
        <v>#N/A</v>
      </c>
      <c r="E132" s="11"/>
      <c r="F132" s="5"/>
      <c r="G132" s="12"/>
      <c r="H132" s="9">
        <f t="shared" ref="H132:H163" si="24">(E132+F132+G132)</f>
        <v>0</v>
      </c>
      <c r="I132" s="11"/>
      <c r="J132" s="5"/>
      <c r="K132" s="12"/>
      <c r="L132" s="9">
        <f t="shared" ref="L132:L163" si="25">(I132+J132+K132)</f>
        <v>0</v>
      </c>
      <c r="M132" s="11"/>
      <c r="N132" s="5"/>
      <c r="O132" s="12"/>
      <c r="P132" s="9">
        <f t="shared" ref="P132:P163" si="26">(M132+N132+O132)</f>
        <v>0</v>
      </c>
      <c r="Q132" s="11"/>
      <c r="R132" s="5"/>
      <c r="S132" s="12"/>
      <c r="T132" s="9">
        <f t="shared" ref="T132:T163" si="27">(Q132+R132+S132)</f>
        <v>0</v>
      </c>
      <c r="U132" s="11"/>
      <c r="V132" s="5"/>
      <c r="W132" s="12"/>
      <c r="X132" s="9">
        <f t="shared" ref="X132:X163" si="28">(U132+V132+W132)</f>
        <v>0</v>
      </c>
      <c r="Y132" s="9" t="e">
        <f>(#REF!+#REF!+#REF!)</f>
        <v>#REF!</v>
      </c>
      <c r="Z132" s="9">
        <f t="shared" ref="Z132:Z163" si="29">(H132+L132+P132+T132+X132)/5</f>
        <v>0</v>
      </c>
    </row>
    <row r="133" spans="1:26" x14ac:dyDescent="0.3">
      <c r="A133" s="5"/>
      <c r="B133" s="5"/>
      <c r="C133" s="5" t="e">
        <f>VLOOKUP(Table26891023[[#This Row],[Redni broj natjecatelja]],'Popis sudionika'!$A$4:$C$300,2,TRUE)</f>
        <v>#N/A</v>
      </c>
      <c r="D133" s="5" t="e">
        <f>VLOOKUP(Table26891023[[#This Row],[Redni broj natjecatelja]],'Popis sudionika'!$A$4:$C$300,3,TRUE)</f>
        <v>#N/A</v>
      </c>
      <c r="E133" s="11"/>
      <c r="F133" s="5"/>
      <c r="G133" s="12"/>
      <c r="H133" s="9">
        <f t="shared" si="24"/>
        <v>0</v>
      </c>
      <c r="I133" s="11"/>
      <c r="J133" s="5"/>
      <c r="K133" s="12"/>
      <c r="L133" s="9">
        <f t="shared" si="25"/>
        <v>0</v>
      </c>
      <c r="M133" s="11"/>
      <c r="N133" s="5"/>
      <c r="O133" s="12"/>
      <c r="P133" s="9">
        <f t="shared" si="26"/>
        <v>0</v>
      </c>
      <c r="Q133" s="11"/>
      <c r="R133" s="5"/>
      <c r="S133" s="12"/>
      <c r="T133" s="9">
        <f t="shared" si="27"/>
        <v>0</v>
      </c>
      <c r="U133" s="11"/>
      <c r="V133" s="5"/>
      <c r="W133" s="12"/>
      <c r="X133" s="9">
        <f t="shared" si="28"/>
        <v>0</v>
      </c>
      <c r="Y133" s="9" t="e">
        <f>(#REF!+#REF!+#REF!)</f>
        <v>#REF!</v>
      </c>
      <c r="Z133" s="9">
        <f t="shared" si="29"/>
        <v>0</v>
      </c>
    </row>
    <row r="134" spans="1:26" x14ac:dyDescent="0.3">
      <c r="A134" s="5"/>
      <c r="B134" s="5"/>
      <c r="C134" s="5" t="e">
        <f>VLOOKUP(Table26891023[[#This Row],[Redni broj natjecatelja]],'Popis sudionika'!$A$4:$C$300,2,TRUE)</f>
        <v>#N/A</v>
      </c>
      <c r="D134" s="5" t="e">
        <f>VLOOKUP(Table26891023[[#This Row],[Redni broj natjecatelja]],'Popis sudionika'!$A$4:$C$300,3,TRUE)</f>
        <v>#N/A</v>
      </c>
      <c r="E134" s="11"/>
      <c r="F134" s="5"/>
      <c r="G134" s="12"/>
      <c r="H134" s="9">
        <f t="shared" si="24"/>
        <v>0</v>
      </c>
      <c r="I134" s="11"/>
      <c r="J134" s="5"/>
      <c r="K134" s="12"/>
      <c r="L134" s="9">
        <f t="shared" si="25"/>
        <v>0</v>
      </c>
      <c r="M134" s="11"/>
      <c r="N134" s="5"/>
      <c r="O134" s="12"/>
      <c r="P134" s="9">
        <f t="shared" si="26"/>
        <v>0</v>
      </c>
      <c r="Q134" s="11"/>
      <c r="R134" s="5"/>
      <c r="S134" s="12"/>
      <c r="T134" s="9">
        <f t="shared" si="27"/>
        <v>0</v>
      </c>
      <c r="U134" s="11"/>
      <c r="V134" s="5"/>
      <c r="W134" s="12"/>
      <c r="X134" s="9">
        <f t="shared" si="28"/>
        <v>0</v>
      </c>
      <c r="Y134" s="9" t="e">
        <f>(#REF!+#REF!+#REF!)</f>
        <v>#REF!</v>
      </c>
      <c r="Z134" s="9">
        <f t="shared" si="29"/>
        <v>0</v>
      </c>
    </row>
    <row r="135" spans="1:26" x14ac:dyDescent="0.3">
      <c r="A135" s="5"/>
      <c r="B135" s="5"/>
      <c r="C135" s="5" t="e">
        <f>VLOOKUP(Table26891023[[#This Row],[Redni broj natjecatelja]],'Popis sudionika'!$A$4:$C$300,2,TRUE)</f>
        <v>#N/A</v>
      </c>
      <c r="D135" s="5" t="e">
        <f>VLOOKUP(Table26891023[[#This Row],[Redni broj natjecatelja]],'Popis sudionika'!$A$4:$C$300,3,TRUE)</f>
        <v>#N/A</v>
      </c>
      <c r="E135" s="11"/>
      <c r="F135" s="5"/>
      <c r="G135" s="12"/>
      <c r="H135" s="9">
        <f t="shared" si="24"/>
        <v>0</v>
      </c>
      <c r="I135" s="11"/>
      <c r="J135" s="5"/>
      <c r="K135" s="12"/>
      <c r="L135" s="9">
        <f t="shared" si="25"/>
        <v>0</v>
      </c>
      <c r="M135" s="11"/>
      <c r="N135" s="5"/>
      <c r="O135" s="12"/>
      <c r="P135" s="9">
        <f t="shared" si="26"/>
        <v>0</v>
      </c>
      <c r="Q135" s="11"/>
      <c r="R135" s="5"/>
      <c r="S135" s="12"/>
      <c r="T135" s="9">
        <f t="shared" si="27"/>
        <v>0</v>
      </c>
      <c r="U135" s="11"/>
      <c r="V135" s="5"/>
      <c r="W135" s="12"/>
      <c r="X135" s="9">
        <f t="shared" si="28"/>
        <v>0</v>
      </c>
      <c r="Y135" s="9" t="e">
        <f>(#REF!+#REF!+#REF!)</f>
        <v>#REF!</v>
      </c>
      <c r="Z135" s="9">
        <f t="shared" si="29"/>
        <v>0</v>
      </c>
    </row>
    <row r="136" spans="1:26" x14ac:dyDescent="0.3">
      <c r="A136" s="5"/>
      <c r="B136" s="5"/>
      <c r="C136" s="5" t="e">
        <f>VLOOKUP(Table26891023[[#This Row],[Redni broj natjecatelja]],'Popis sudionika'!$A$4:$C$300,2,TRUE)</f>
        <v>#N/A</v>
      </c>
      <c r="D136" s="5" t="e">
        <f>VLOOKUP(Table26891023[[#This Row],[Redni broj natjecatelja]],'Popis sudionika'!$A$4:$C$300,3,TRUE)</f>
        <v>#N/A</v>
      </c>
      <c r="E136" s="11"/>
      <c r="F136" s="5"/>
      <c r="G136" s="12"/>
      <c r="H136" s="9">
        <f t="shared" si="24"/>
        <v>0</v>
      </c>
      <c r="I136" s="11"/>
      <c r="J136" s="5"/>
      <c r="K136" s="12"/>
      <c r="L136" s="9">
        <f t="shared" si="25"/>
        <v>0</v>
      </c>
      <c r="M136" s="11"/>
      <c r="N136" s="5"/>
      <c r="O136" s="12"/>
      <c r="P136" s="9">
        <f t="shared" si="26"/>
        <v>0</v>
      </c>
      <c r="Q136" s="11"/>
      <c r="R136" s="5"/>
      <c r="S136" s="12"/>
      <c r="T136" s="9">
        <f t="shared" si="27"/>
        <v>0</v>
      </c>
      <c r="U136" s="11"/>
      <c r="V136" s="5"/>
      <c r="W136" s="12"/>
      <c r="X136" s="9">
        <f t="shared" si="28"/>
        <v>0</v>
      </c>
      <c r="Y136" s="9" t="e">
        <f>(#REF!+#REF!+#REF!)</f>
        <v>#REF!</v>
      </c>
      <c r="Z136" s="9">
        <f t="shared" si="29"/>
        <v>0</v>
      </c>
    </row>
    <row r="137" spans="1:26" x14ac:dyDescent="0.3">
      <c r="A137" s="5"/>
      <c r="B137" s="5"/>
      <c r="C137" s="5" t="e">
        <f>VLOOKUP(Table26891023[[#This Row],[Redni broj natjecatelja]],'Popis sudionika'!$A$4:$C$300,2,TRUE)</f>
        <v>#N/A</v>
      </c>
      <c r="D137" s="5" t="e">
        <f>VLOOKUP(Table26891023[[#This Row],[Redni broj natjecatelja]],'Popis sudionika'!$A$4:$C$300,3,TRUE)</f>
        <v>#N/A</v>
      </c>
      <c r="E137" s="11"/>
      <c r="F137" s="5"/>
      <c r="G137" s="12"/>
      <c r="H137" s="9">
        <f t="shared" si="24"/>
        <v>0</v>
      </c>
      <c r="I137" s="11"/>
      <c r="J137" s="5"/>
      <c r="K137" s="12"/>
      <c r="L137" s="9">
        <f t="shared" si="25"/>
        <v>0</v>
      </c>
      <c r="M137" s="11"/>
      <c r="N137" s="5"/>
      <c r="O137" s="12"/>
      <c r="P137" s="9">
        <f t="shared" si="26"/>
        <v>0</v>
      </c>
      <c r="Q137" s="11"/>
      <c r="R137" s="5"/>
      <c r="S137" s="12"/>
      <c r="T137" s="9">
        <f t="shared" si="27"/>
        <v>0</v>
      </c>
      <c r="U137" s="11"/>
      <c r="V137" s="5"/>
      <c r="W137" s="12"/>
      <c r="X137" s="9">
        <f t="shared" si="28"/>
        <v>0</v>
      </c>
      <c r="Y137" s="9" t="e">
        <f>(#REF!+#REF!+#REF!)</f>
        <v>#REF!</v>
      </c>
      <c r="Z137" s="9">
        <f t="shared" si="29"/>
        <v>0</v>
      </c>
    </row>
    <row r="138" spans="1:26" x14ac:dyDescent="0.3">
      <c r="A138" s="5"/>
      <c r="B138" s="5"/>
      <c r="C138" s="5" t="e">
        <f>VLOOKUP(Table26891023[[#This Row],[Redni broj natjecatelja]],'Popis sudionika'!$A$4:$C$300,2,TRUE)</f>
        <v>#N/A</v>
      </c>
      <c r="D138" s="5" t="e">
        <f>VLOOKUP(Table26891023[[#This Row],[Redni broj natjecatelja]],'Popis sudionika'!$A$4:$C$300,3,TRUE)</f>
        <v>#N/A</v>
      </c>
      <c r="E138" s="11"/>
      <c r="F138" s="5"/>
      <c r="G138" s="12"/>
      <c r="H138" s="9">
        <f t="shared" si="24"/>
        <v>0</v>
      </c>
      <c r="I138" s="11"/>
      <c r="J138" s="5"/>
      <c r="K138" s="12"/>
      <c r="L138" s="9">
        <f t="shared" si="25"/>
        <v>0</v>
      </c>
      <c r="M138" s="11"/>
      <c r="N138" s="5"/>
      <c r="O138" s="12"/>
      <c r="P138" s="9">
        <f t="shared" si="26"/>
        <v>0</v>
      </c>
      <c r="Q138" s="11"/>
      <c r="R138" s="5"/>
      <c r="S138" s="12"/>
      <c r="T138" s="9">
        <f t="shared" si="27"/>
        <v>0</v>
      </c>
      <c r="U138" s="11"/>
      <c r="V138" s="5"/>
      <c r="W138" s="12"/>
      <c r="X138" s="9">
        <f t="shared" si="28"/>
        <v>0</v>
      </c>
      <c r="Y138" s="9" t="e">
        <f>(#REF!+#REF!+#REF!)</f>
        <v>#REF!</v>
      </c>
      <c r="Z138" s="9">
        <f t="shared" si="29"/>
        <v>0</v>
      </c>
    </row>
    <row r="139" spans="1:26" x14ac:dyDescent="0.3">
      <c r="A139" s="5"/>
      <c r="B139" s="5"/>
      <c r="C139" s="5" t="e">
        <f>VLOOKUP(Table26891023[[#This Row],[Redni broj natjecatelja]],'Popis sudionika'!$A$4:$C$300,2,TRUE)</f>
        <v>#N/A</v>
      </c>
      <c r="D139" s="5" t="e">
        <f>VLOOKUP(Table26891023[[#This Row],[Redni broj natjecatelja]],'Popis sudionika'!$A$4:$C$300,3,TRUE)</f>
        <v>#N/A</v>
      </c>
      <c r="E139" s="11"/>
      <c r="F139" s="5"/>
      <c r="G139" s="12"/>
      <c r="H139" s="9">
        <f t="shared" si="24"/>
        <v>0</v>
      </c>
      <c r="I139" s="11"/>
      <c r="J139" s="5"/>
      <c r="K139" s="12"/>
      <c r="L139" s="9">
        <f t="shared" si="25"/>
        <v>0</v>
      </c>
      <c r="M139" s="11"/>
      <c r="N139" s="5"/>
      <c r="O139" s="12"/>
      <c r="P139" s="9">
        <f t="shared" si="26"/>
        <v>0</v>
      </c>
      <c r="Q139" s="11"/>
      <c r="R139" s="5"/>
      <c r="S139" s="12"/>
      <c r="T139" s="9">
        <f t="shared" si="27"/>
        <v>0</v>
      </c>
      <c r="U139" s="11"/>
      <c r="V139" s="5"/>
      <c r="W139" s="12"/>
      <c r="X139" s="9">
        <f t="shared" si="28"/>
        <v>0</v>
      </c>
      <c r="Y139" s="9" t="e">
        <f>(#REF!+#REF!+#REF!)</f>
        <v>#REF!</v>
      </c>
      <c r="Z139" s="9">
        <f t="shared" si="29"/>
        <v>0</v>
      </c>
    </row>
    <row r="140" spans="1:26" x14ac:dyDescent="0.3">
      <c r="A140" s="5"/>
      <c r="B140" s="5"/>
      <c r="C140" s="5" t="e">
        <f>VLOOKUP(Table26891023[[#This Row],[Redni broj natjecatelja]],'Popis sudionika'!$A$4:$C$300,2,TRUE)</f>
        <v>#N/A</v>
      </c>
      <c r="D140" s="5" t="e">
        <f>VLOOKUP(Table26891023[[#This Row],[Redni broj natjecatelja]],'Popis sudionika'!$A$4:$C$300,3,TRUE)</f>
        <v>#N/A</v>
      </c>
      <c r="E140" s="11"/>
      <c r="F140" s="5"/>
      <c r="G140" s="12"/>
      <c r="H140" s="9">
        <f t="shared" si="24"/>
        <v>0</v>
      </c>
      <c r="I140" s="11"/>
      <c r="J140" s="5"/>
      <c r="K140" s="12"/>
      <c r="L140" s="9">
        <f t="shared" si="25"/>
        <v>0</v>
      </c>
      <c r="M140" s="11"/>
      <c r="N140" s="5"/>
      <c r="O140" s="12"/>
      <c r="P140" s="9">
        <f t="shared" si="26"/>
        <v>0</v>
      </c>
      <c r="Q140" s="11"/>
      <c r="R140" s="5"/>
      <c r="S140" s="12"/>
      <c r="T140" s="9">
        <f t="shared" si="27"/>
        <v>0</v>
      </c>
      <c r="U140" s="11"/>
      <c r="V140" s="5"/>
      <c r="W140" s="12"/>
      <c r="X140" s="9">
        <f t="shared" si="28"/>
        <v>0</v>
      </c>
      <c r="Y140" s="9" t="e">
        <f>(#REF!+#REF!+#REF!)</f>
        <v>#REF!</v>
      </c>
      <c r="Z140" s="9">
        <f t="shared" si="29"/>
        <v>0</v>
      </c>
    </row>
    <row r="141" spans="1:26" x14ac:dyDescent="0.3">
      <c r="A141" s="5"/>
      <c r="B141" s="5"/>
      <c r="C141" s="5" t="e">
        <f>VLOOKUP(Table26891023[[#This Row],[Redni broj natjecatelja]],'Popis sudionika'!$A$4:$C$300,2,TRUE)</f>
        <v>#N/A</v>
      </c>
      <c r="D141" s="5" t="e">
        <f>VLOOKUP(Table26891023[[#This Row],[Redni broj natjecatelja]],'Popis sudionika'!$A$4:$C$300,3,TRUE)</f>
        <v>#N/A</v>
      </c>
      <c r="E141" s="11"/>
      <c r="F141" s="5"/>
      <c r="G141" s="12"/>
      <c r="H141" s="9">
        <f t="shared" si="24"/>
        <v>0</v>
      </c>
      <c r="I141" s="11"/>
      <c r="J141" s="5"/>
      <c r="K141" s="12"/>
      <c r="L141" s="9">
        <f t="shared" si="25"/>
        <v>0</v>
      </c>
      <c r="M141" s="11"/>
      <c r="N141" s="5"/>
      <c r="O141" s="12"/>
      <c r="P141" s="9">
        <f t="shared" si="26"/>
        <v>0</v>
      </c>
      <c r="Q141" s="11"/>
      <c r="R141" s="5"/>
      <c r="S141" s="12"/>
      <c r="T141" s="9">
        <f t="shared" si="27"/>
        <v>0</v>
      </c>
      <c r="U141" s="11"/>
      <c r="V141" s="5"/>
      <c r="W141" s="12"/>
      <c r="X141" s="9">
        <f t="shared" si="28"/>
        <v>0</v>
      </c>
      <c r="Y141" s="9" t="e">
        <f>(#REF!+#REF!+#REF!)</f>
        <v>#REF!</v>
      </c>
      <c r="Z141" s="9">
        <f t="shared" si="29"/>
        <v>0</v>
      </c>
    </row>
    <row r="142" spans="1:26" x14ac:dyDescent="0.3">
      <c r="A142" s="5"/>
      <c r="B142" s="5"/>
      <c r="C142" s="5" t="e">
        <f>VLOOKUP(Table26891023[[#This Row],[Redni broj natjecatelja]],'Popis sudionika'!$A$4:$C$300,2,TRUE)</f>
        <v>#N/A</v>
      </c>
      <c r="D142" s="5" t="e">
        <f>VLOOKUP(Table26891023[[#This Row],[Redni broj natjecatelja]],'Popis sudionika'!$A$4:$C$300,3,TRUE)</f>
        <v>#N/A</v>
      </c>
      <c r="E142" s="11"/>
      <c r="F142" s="5"/>
      <c r="G142" s="12"/>
      <c r="H142" s="9">
        <f t="shared" si="24"/>
        <v>0</v>
      </c>
      <c r="I142" s="11"/>
      <c r="J142" s="5"/>
      <c r="K142" s="12"/>
      <c r="L142" s="9">
        <f t="shared" si="25"/>
        <v>0</v>
      </c>
      <c r="M142" s="11"/>
      <c r="N142" s="5"/>
      <c r="O142" s="12"/>
      <c r="P142" s="9">
        <f t="shared" si="26"/>
        <v>0</v>
      </c>
      <c r="Q142" s="11"/>
      <c r="R142" s="5"/>
      <c r="S142" s="12"/>
      <c r="T142" s="9">
        <f t="shared" si="27"/>
        <v>0</v>
      </c>
      <c r="U142" s="11"/>
      <c r="V142" s="5"/>
      <c r="W142" s="12"/>
      <c r="X142" s="9">
        <f t="shared" si="28"/>
        <v>0</v>
      </c>
      <c r="Y142" s="9" t="e">
        <f>(#REF!+#REF!+#REF!)</f>
        <v>#REF!</v>
      </c>
      <c r="Z142" s="9">
        <f t="shared" si="29"/>
        <v>0</v>
      </c>
    </row>
    <row r="143" spans="1:26" x14ac:dyDescent="0.3">
      <c r="A143" s="5"/>
      <c r="B143" s="5"/>
      <c r="C143" s="5" t="e">
        <f>VLOOKUP(Table26891023[[#This Row],[Redni broj natjecatelja]],'Popis sudionika'!$A$4:$C$300,2,TRUE)</f>
        <v>#N/A</v>
      </c>
      <c r="D143" s="5" t="e">
        <f>VLOOKUP(Table26891023[[#This Row],[Redni broj natjecatelja]],'Popis sudionika'!$A$4:$C$300,3,TRUE)</f>
        <v>#N/A</v>
      </c>
      <c r="E143" s="11"/>
      <c r="F143" s="5"/>
      <c r="G143" s="12"/>
      <c r="H143" s="9">
        <f t="shared" si="24"/>
        <v>0</v>
      </c>
      <c r="I143" s="11"/>
      <c r="J143" s="5"/>
      <c r="K143" s="12"/>
      <c r="L143" s="9">
        <f t="shared" si="25"/>
        <v>0</v>
      </c>
      <c r="M143" s="11"/>
      <c r="N143" s="5"/>
      <c r="O143" s="12"/>
      <c r="P143" s="9">
        <f t="shared" si="26"/>
        <v>0</v>
      </c>
      <c r="Q143" s="11"/>
      <c r="R143" s="5"/>
      <c r="S143" s="12"/>
      <c r="T143" s="9">
        <f t="shared" si="27"/>
        <v>0</v>
      </c>
      <c r="U143" s="11"/>
      <c r="V143" s="5"/>
      <c r="W143" s="12"/>
      <c r="X143" s="9">
        <f t="shared" si="28"/>
        <v>0</v>
      </c>
      <c r="Y143" s="9" t="e">
        <f>(#REF!+#REF!+#REF!)</f>
        <v>#REF!</v>
      </c>
      <c r="Z143" s="9">
        <f t="shared" si="29"/>
        <v>0</v>
      </c>
    </row>
    <row r="144" spans="1:26" x14ac:dyDescent="0.3">
      <c r="A144" s="5"/>
      <c r="B144" s="5"/>
      <c r="C144" s="5" t="e">
        <f>VLOOKUP(Table26891023[[#This Row],[Redni broj natjecatelja]],'Popis sudionika'!$A$4:$C$300,2,TRUE)</f>
        <v>#N/A</v>
      </c>
      <c r="D144" s="5" t="e">
        <f>VLOOKUP(Table26891023[[#This Row],[Redni broj natjecatelja]],'Popis sudionika'!$A$4:$C$300,3,TRUE)</f>
        <v>#N/A</v>
      </c>
      <c r="E144" s="11"/>
      <c r="F144" s="5"/>
      <c r="G144" s="12"/>
      <c r="H144" s="9">
        <f t="shared" si="24"/>
        <v>0</v>
      </c>
      <c r="I144" s="11"/>
      <c r="J144" s="5"/>
      <c r="K144" s="12"/>
      <c r="L144" s="9">
        <f t="shared" si="25"/>
        <v>0</v>
      </c>
      <c r="M144" s="11"/>
      <c r="N144" s="5"/>
      <c r="O144" s="12"/>
      <c r="P144" s="9">
        <f t="shared" si="26"/>
        <v>0</v>
      </c>
      <c r="Q144" s="11"/>
      <c r="R144" s="5"/>
      <c r="S144" s="12"/>
      <c r="T144" s="9">
        <f t="shared" si="27"/>
        <v>0</v>
      </c>
      <c r="U144" s="11"/>
      <c r="V144" s="5"/>
      <c r="W144" s="12"/>
      <c r="X144" s="9">
        <f t="shared" si="28"/>
        <v>0</v>
      </c>
      <c r="Y144" s="9" t="e">
        <f>(#REF!+#REF!+#REF!)</f>
        <v>#REF!</v>
      </c>
      <c r="Z144" s="9">
        <f t="shared" si="29"/>
        <v>0</v>
      </c>
    </row>
    <row r="145" spans="1:26" x14ac:dyDescent="0.3">
      <c r="A145" s="5"/>
      <c r="B145" s="5"/>
      <c r="C145" s="5" t="e">
        <f>VLOOKUP(Table26891023[[#This Row],[Redni broj natjecatelja]],'Popis sudionika'!$A$4:$C$300,2,TRUE)</f>
        <v>#N/A</v>
      </c>
      <c r="D145" s="5" t="e">
        <f>VLOOKUP(Table26891023[[#This Row],[Redni broj natjecatelja]],'Popis sudionika'!$A$4:$C$300,3,TRUE)</f>
        <v>#N/A</v>
      </c>
      <c r="E145" s="11"/>
      <c r="F145" s="5"/>
      <c r="G145" s="12"/>
      <c r="H145" s="9">
        <f t="shared" si="24"/>
        <v>0</v>
      </c>
      <c r="I145" s="11"/>
      <c r="J145" s="5"/>
      <c r="K145" s="12"/>
      <c r="L145" s="9">
        <f t="shared" si="25"/>
        <v>0</v>
      </c>
      <c r="M145" s="11"/>
      <c r="N145" s="5"/>
      <c r="O145" s="12"/>
      <c r="P145" s="9">
        <f t="shared" si="26"/>
        <v>0</v>
      </c>
      <c r="Q145" s="11"/>
      <c r="R145" s="5"/>
      <c r="S145" s="12"/>
      <c r="T145" s="9">
        <f t="shared" si="27"/>
        <v>0</v>
      </c>
      <c r="U145" s="11"/>
      <c r="V145" s="5"/>
      <c r="W145" s="12"/>
      <c r="X145" s="9">
        <f t="shared" si="28"/>
        <v>0</v>
      </c>
      <c r="Y145" s="9" t="e">
        <f>(#REF!+#REF!+#REF!)</f>
        <v>#REF!</v>
      </c>
      <c r="Z145" s="9">
        <f t="shared" si="29"/>
        <v>0</v>
      </c>
    </row>
    <row r="146" spans="1:26" x14ac:dyDescent="0.3">
      <c r="A146" s="5"/>
      <c r="B146" s="5"/>
      <c r="C146" s="5" t="e">
        <f>VLOOKUP(Table26891023[[#This Row],[Redni broj natjecatelja]],'Popis sudionika'!$A$4:$C$300,2,TRUE)</f>
        <v>#N/A</v>
      </c>
      <c r="D146" s="5" t="e">
        <f>VLOOKUP(Table26891023[[#This Row],[Redni broj natjecatelja]],'Popis sudionika'!$A$4:$C$300,3,TRUE)</f>
        <v>#N/A</v>
      </c>
      <c r="E146" s="11"/>
      <c r="F146" s="5"/>
      <c r="G146" s="12"/>
      <c r="H146" s="9">
        <f t="shared" si="24"/>
        <v>0</v>
      </c>
      <c r="I146" s="11"/>
      <c r="J146" s="5"/>
      <c r="K146" s="12"/>
      <c r="L146" s="9">
        <f t="shared" si="25"/>
        <v>0</v>
      </c>
      <c r="M146" s="11"/>
      <c r="N146" s="5"/>
      <c r="O146" s="12"/>
      <c r="P146" s="9">
        <f t="shared" si="26"/>
        <v>0</v>
      </c>
      <c r="Q146" s="11"/>
      <c r="R146" s="5"/>
      <c r="S146" s="12"/>
      <c r="T146" s="9">
        <f t="shared" si="27"/>
        <v>0</v>
      </c>
      <c r="U146" s="11"/>
      <c r="V146" s="5"/>
      <c r="W146" s="12"/>
      <c r="X146" s="9">
        <f t="shared" si="28"/>
        <v>0</v>
      </c>
      <c r="Y146" s="9" t="e">
        <f>(#REF!+#REF!+#REF!)</f>
        <v>#REF!</v>
      </c>
      <c r="Z146" s="9">
        <f t="shared" si="29"/>
        <v>0</v>
      </c>
    </row>
    <row r="147" spans="1:26" x14ac:dyDescent="0.3">
      <c r="A147" s="5"/>
      <c r="B147" s="5"/>
      <c r="C147" s="5" t="e">
        <f>VLOOKUP(Table26891023[[#This Row],[Redni broj natjecatelja]],'Popis sudionika'!$A$4:$C$300,2,TRUE)</f>
        <v>#N/A</v>
      </c>
      <c r="D147" s="5" t="e">
        <f>VLOOKUP(Table26891023[[#This Row],[Redni broj natjecatelja]],'Popis sudionika'!$A$4:$C$300,3,TRUE)</f>
        <v>#N/A</v>
      </c>
      <c r="E147" s="11"/>
      <c r="F147" s="5"/>
      <c r="G147" s="12"/>
      <c r="H147" s="9">
        <f t="shared" si="24"/>
        <v>0</v>
      </c>
      <c r="I147" s="11"/>
      <c r="J147" s="5"/>
      <c r="K147" s="12"/>
      <c r="L147" s="9">
        <f t="shared" si="25"/>
        <v>0</v>
      </c>
      <c r="M147" s="11"/>
      <c r="N147" s="5"/>
      <c r="O147" s="12"/>
      <c r="P147" s="9">
        <f t="shared" si="26"/>
        <v>0</v>
      </c>
      <c r="Q147" s="11"/>
      <c r="R147" s="5"/>
      <c r="S147" s="12"/>
      <c r="T147" s="9">
        <f t="shared" si="27"/>
        <v>0</v>
      </c>
      <c r="U147" s="11"/>
      <c r="V147" s="5"/>
      <c r="W147" s="12"/>
      <c r="X147" s="9">
        <f t="shared" si="28"/>
        <v>0</v>
      </c>
      <c r="Y147" s="9" t="e">
        <f>(#REF!+#REF!+#REF!)</f>
        <v>#REF!</v>
      </c>
      <c r="Z147" s="9">
        <f t="shared" si="29"/>
        <v>0</v>
      </c>
    </row>
    <row r="148" spans="1:26" x14ac:dyDescent="0.3">
      <c r="A148" s="5"/>
      <c r="B148" s="5"/>
      <c r="C148" s="5" t="e">
        <f>VLOOKUP(Table26891023[[#This Row],[Redni broj natjecatelja]],'Popis sudionika'!$A$4:$C$300,2,TRUE)</f>
        <v>#N/A</v>
      </c>
      <c r="D148" s="5" t="e">
        <f>VLOOKUP(Table26891023[[#This Row],[Redni broj natjecatelja]],'Popis sudionika'!$A$4:$C$300,3,TRUE)</f>
        <v>#N/A</v>
      </c>
      <c r="E148" s="11"/>
      <c r="F148" s="5"/>
      <c r="G148" s="12"/>
      <c r="H148" s="9">
        <f t="shared" si="24"/>
        <v>0</v>
      </c>
      <c r="I148" s="11"/>
      <c r="J148" s="5"/>
      <c r="K148" s="12"/>
      <c r="L148" s="9">
        <f t="shared" si="25"/>
        <v>0</v>
      </c>
      <c r="M148" s="11"/>
      <c r="N148" s="5"/>
      <c r="O148" s="12"/>
      <c r="P148" s="9">
        <f t="shared" si="26"/>
        <v>0</v>
      </c>
      <c r="Q148" s="11"/>
      <c r="R148" s="5"/>
      <c r="S148" s="12"/>
      <c r="T148" s="9">
        <f t="shared" si="27"/>
        <v>0</v>
      </c>
      <c r="U148" s="11"/>
      <c r="V148" s="5"/>
      <c r="W148" s="12"/>
      <c r="X148" s="9">
        <f t="shared" si="28"/>
        <v>0</v>
      </c>
      <c r="Y148" s="9" t="e">
        <f>(#REF!+#REF!+#REF!)</f>
        <v>#REF!</v>
      </c>
      <c r="Z148" s="9">
        <f t="shared" si="29"/>
        <v>0</v>
      </c>
    </row>
    <row r="149" spans="1:26" x14ac:dyDescent="0.3">
      <c r="A149" s="5"/>
      <c r="B149" s="5"/>
      <c r="C149" s="5" t="e">
        <f>VLOOKUP(Table26891023[[#This Row],[Redni broj natjecatelja]],'Popis sudionika'!$A$4:$C$300,2,TRUE)</f>
        <v>#N/A</v>
      </c>
      <c r="D149" s="5" t="e">
        <f>VLOOKUP(Table26891023[[#This Row],[Redni broj natjecatelja]],'Popis sudionika'!$A$4:$C$300,3,TRUE)</f>
        <v>#N/A</v>
      </c>
      <c r="E149" s="11"/>
      <c r="F149" s="5"/>
      <c r="G149" s="12"/>
      <c r="H149" s="9">
        <f t="shared" si="24"/>
        <v>0</v>
      </c>
      <c r="I149" s="11"/>
      <c r="J149" s="5"/>
      <c r="K149" s="12"/>
      <c r="L149" s="9">
        <f t="shared" si="25"/>
        <v>0</v>
      </c>
      <c r="M149" s="11"/>
      <c r="N149" s="5"/>
      <c r="O149" s="12"/>
      <c r="P149" s="9">
        <f t="shared" si="26"/>
        <v>0</v>
      </c>
      <c r="Q149" s="11"/>
      <c r="R149" s="5"/>
      <c r="S149" s="12"/>
      <c r="T149" s="9">
        <f t="shared" si="27"/>
        <v>0</v>
      </c>
      <c r="U149" s="11"/>
      <c r="V149" s="5"/>
      <c r="W149" s="12"/>
      <c r="X149" s="9">
        <f t="shared" si="28"/>
        <v>0</v>
      </c>
      <c r="Y149" s="9" t="e">
        <f>(#REF!+#REF!+#REF!)</f>
        <v>#REF!</v>
      </c>
      <c r="Z149" s="9">
        <f t="shared" si="29"/>
        <v>0</v>
      </c>
    </row>
    <row r="150" spans="1:26" x14ac:dyDescent="0.3">
      <c r="A150" s="5"/>
      <c r="B150" s="5"/>
      <c r="C150" s="5" t="e">
        <f>VLOOKUP(Table26891023[[#This Row],[Redni broj natjecatelja]],'Popis sudionika'!$A$4:$C$300,2,TRUE)</f>
        <v>#N/A</v>
      </c>
      <c r="D150" s="5" t="e">
        <f>VLOOKUP(Table26891023[[#This Row],[Redni broj natjecatelja]],'Popis sudionika'!$A$4:$C$300,3,TRUE)</f>
        <v>#N/A</v>
      </c>
      <c r="E150" s="11"/>
      <c r="F150" s="5"/>
      <c r="G150" s="12"/>
      <c r="H150" s="9">
        <f t="shared" si="24"/>
        <v>0</v>
      </c>
      <c r="I150" s="11"/>
      <c r="J150" s="5"/>
      <c r="K150" s="12"/>
      <c r="L150" s="9">
        <f t="shared" si="25"/>
        <v>0</v>
      </c>
      <c r="M150" s="11"/>
      <c r="N150" s="5"/>
      <c r="O150" s="12"/>
      <c r="P150" s="9">
        <f t="shared" si="26"/>
        <v>0</v>
      </c>
      <c r="Q150" s="11"/>
      <c r="R150" s="5"/>
      <c r="S150" s="12"/>
      <c r="T150" s="9">
        <f t="shared" si="27"/>
        <v>0</v>
      </c>
      <c r="U150" s="11"/>
      <c r="V150" s="5"/>
      <c r="W150" s="12"/>
      <c r="X150" s="9">
        <f t="shared" si="28"/>
        <v>0</v>
      </c>
      <c r="Y150" s="9" t="e">
        <f>(#REF!+#REF!+#REF!)</f>
        <v>#REF!</v>
      </c>
      <c r="Z150" s="9">
        <f t="shared" si="29"/>
        <v>0</v>
      </c>
    </row>
    <row r="151" spans="1:26" x14ac:dyDescent="0.3">
      <c r="A151" s="5"/>
      <c r="B151" s="5"/>
      <c r="C151" s="5" t="e">
        <f>VLOOKUP(Table26891023[[#This Row],[Redni broj natjecatelja]],'Popis sudionika'!$A$4:$C$300,2,TRUE)</f>
        <v>#N/A</v>
      </c>
      <c r="D151" s="5" t="e">
        <f>VLOOKUP(Table26891023[[#This Row],[Redni broj natjecatelja]],'Popis sudionika'!$A$4:$C$300,3,TRUE)</f>
        <v>#N/A</v>
      </c>
      <c r="E151" s="11"/>
      <c r="F151" s="5"/>
      <c r="G151" s="12"/>
      <c r="H151" s="9">
        <f t="shared" si="24"/>
        <v>0</v>
      </c>
      <c r="I151" s="11"/>
      <c r="J151" s="5"/>
      <c r="K151" s="12"/>
      <c r="L151" s="9">
        <f t="shared" si="25"/>
        <v>0</v>
      </c>
      <c r="M151" s="11"/>
      <c r="N151" s="5"/>
      <c r="O151" s="12"/>
      <c r="P151" s="9">
        <f t="shared" si="26"/>
        <v>0</v>
      </c>
      <c r="Q151" s="11"/>
      <c r="R151" s="5"/>
      <c r="S151" s="12"/>
      <c r="T151" s="9">
        <f t="shared" si="27"/>
        <v>0</v>
      </c>
      <c r="U151" s="11"/>
      <c r="V151" s="5"/>
      <c r="W151" s="12"/>
      <c r="X151" s="9">
        <f t="shared" si="28"/>
        <v>0</v>
      </c>
      <c r="Y151" s="9" t="e">
        <f>(#REF!+#REF!+#REF!)</f>
        <v>#REF!</v>
      </c>
      <c r="Z151" s="9">
        <f t="shared" si="29"/>
        <v>0</v>
      </c>
    </row>
    <row r="152" spans="1:26" x14ac:dyDescent="0.3">
      <c r="A152" s="5"/>
      <c r="B152" s="5"/>
      <c r="C152" s="5" t="e">
        <f>VLOOKUP(Table26891023[[#This Row],[Redni broj natjecatelja]],'Popis sudionika'!$A$4:$C$300,2,TRUE)</f>
        <v>#N/A</v>
      </c>
      <c r="D152" s="5" t="e">
        <f>VLOOKUP(Table26891023[[#This Row],[Redni broj natjecatelja]],'Popis sudionika'!$A$4:$C$300,3,TRUE)</f>
        <v>#N/A</v>
      </c>
      <c r="E152" s="11"/>
      <c r="F152" s="5"/>
      <c r="G152" s="12"/>
      <c r="H152" s="9">
        <f t="shared" si="24"/>
        <v>0</v>
      </c>
      <c r="I152" s="11"/>
      <c r="J152" s="5"/>
      <c r="K152" s="12"/>
      <c r="L152" s="9">
        <f t="shared" si="25"/>
        <v>0</v>
      </c>
      <c r="M152" s="11"/>
      <c r="N152" s="5"/>
      <c r="O152" s="12"/>
      <c r="P152" s="9">
        <f t="shared" si="26"/>
        <v>0</v>
      </c>
      <c r="Q152" s="11"/>
      <c r="R152" s="5"/>
      <c r="S152" s="12"/>
      <c r="T152" s="9">
        <f t="shared" si="27"/>
        <v>0</v>
      </c>
      <c r="U152" s="11"/>
      <c r="V152" s="5"/>
      <c r="W152" s="12"/>
      <c r="X152" s="9">
        <f t="shared" si="28"/>
        <v>0</v>
      </c>
      <c r="Y152" s="9" t="e">
        <f>(#REF!+#REF!+#REF!)</f>
        <v>#REF!</v>
      </c>
      <c r="Z152" s="9">
        <f t="shared" si="29"/>
        <v>0</v>
      </c>
    </row>
    <row r="153" spans="1:26" x14ac:dyDescent="0.3">
      <c r="A153" s="5"/>
      <c r="B153" s="5"/>
      <c r="C153" s="5" t="e">
        <f>VLOOKUP(Table26891023[[#This Row],[Redni broj natjecatelja]],'Popis sudionika'!$A$4:$C$300,2,TRUE)</f>
        <v>#N/A</v>
      </c>
      <c r="D153" s="5" t="e">
        <f>VLOOKUP(Table26891023[[#This Row],[Redni broj natjecatelja]],'Popis sudionika'!$A$4:$C$300,3,TRUE)</f>
        <v>#N/A</v>
      </c>
      <c r="E153" s="11"/>
      <c r="F153" s="5"/>
      <c r="G153" s="12"/>
      <c r="H153" s="9">
        <f t="shared" si="24"/>
        <v>0</v>
      </c>
      <c r="I153" s="11"/>
      <c r="J153" s="5"/>
      <c r="K153" s="12"/>
      <c r="L153" s="9">
        <f t="shared" si="25"/>
        <v>0</v>
      </c>
      <c r="M153" s="11"/>
      <c r="N153" s="5"/>
      <c r="O153" s="12"/>
      <c r="P153" s="9">
        <f t="shared" si="26"/>
        <v>0</v>
      </c>
      <c r="Q153" s="11"/>
      <c r="R153" s="5"/>
      <c r="S153" s="12"/>
      <c r="T153" s="9">
        <f t="shared" si="27"/>
        <v>0</v>
      </c>
      <c r="U153" s="11"/>
      <c r="V153" s="5"/>
      <c r="W153" s="12"/>
      <c r="X153" s="9">
        <f t="shared" si="28"/>
        <v>0</v>
      </c>
      <c r="Y153" s="9" t="e">
        <f>(#REF!+#REF!+#REF!)</f>
        <v>#REF!</v>
      </c>
      <c r="Z153" s="9">
        <f t="shared" si="29"/>
        <v>0</v>
      </c>
    </row>
    <row r="154" spans="1:26" x14ac:dyDescent="0.3">
      <c r="A154" s="5"/>
      <c r="B154" s="5"/>
      <c r="C154" s="5" t="e">
        <f>VLOOKUP(Table26891023[[#This Row],[Redni broj natjecatelja]],'Popis sudionika'!$A$4:$C$300,2,TRUE)</f>
        <v>#N/A</v>
      </c>
      <c r="D154" s="5" t="e">
        <f>VLOOKUP(Table26891023[[#This Row],[Redni broj natjecatelja]],'Popis sudionika'!$A$4:$C$300,3,TRUE)</f>
        <v>#N/A</v>
      </c>
      <c r="E154" s="11"/>
      <c r="F154" s="5"/>
      <c r="G154" s="12"/>
      <c r="H154" s="9">
        <f t="shared" si="24"/>
        <v>0</v>
      </c>
      <c r="I154" s="11"/>
      <c r="J154" s="5"/>
      <c r="K154" s="12"/>
      <c r="L154" s="9">
        <f t="shared" si="25"/>
        <v>0</v>
      </c>
      <c r="M154" s="11"/>
      <c r="N154" s="5"/>
      <c r="O154" s="12"/>
      <c r="P154" s="9">
        <f t="shared" si="26"/>
        <v>0</v>
      </c>
      <c r="Q154" s="11"/>
      <c r="R154" s="5"/>
      <c r="S154" s="12"/>
      <c r="T154" s="9">
        <f t="shared" si="27"/>
        <v>0</v>
      </c>
      <c r="U154" s="11"/>
      <c r="V154" s="5"/>
      <c r="W154" s="12"/>
      <c r="X154" s="9">
        <f t="shared" si="28"/>
        <v>0</v>
      </c>
      <c r="Y154" s="9" t="e">
        <f>(#REF!+#REF!+#REF!)</f>
        <v>#REF!</v>
      </c>
      <c r="Z154" s="9">
        <f t="shared" si="29"/>
        <v>0</v>
      </c>
    </row>
    <row r="155" spans="1:26" x14ac:dyDescent="0.3">
      <c r="A155" s="5"/>
      <c r="B155" s="5"/>
      <c r="C155" s="5" t="e">
        <f>VLOOKUP(Table26891023[[#This Row],[Redni broj natjecatelja]],'Popis sudionika'!$A$4:$C$300,2,TRUE)</f>
        <v>#N/A</v>
      </c>
      <c r="D155" s="5" t="e">
        <f>VLOOKUP(Table26891023[[#This Row],[Redni broj natjecatelja]],'Popis sudionika'!$A$4:$C$300,3,TRUE)</f>
        <v>#N/A</v>
      </c>
      <c r="E155" s="11"/>
      <c r="F155" s="5"/>
      <c r="G155" s="12"/>
      <c r="H155" s="9">
        <f t="shared" si="24"/>
        <v>0</v>
      </c>
      <c r="I155" s="11"/>
      <c r="J155" s="5"/>
      <c r="K155" s="12"/>
      <c r="L155" s="9">
        <f t="shared" si="25"/>
        <v>0</v>
      </c>
      <c r="M155" s="11"/>
      <c r="N155" s="5"/>
      <c r="O155" s="12"/>
      <c r="P155" s="9">
        <f t="shared" si="26"/>
        <v>0</v>
      </c>
      <c r="Q155" s="11"/>
      <c r="R155" s="5"/>
      <c r="S155" s="12"/>
      <c r="T155" s="9">
        <f t="shared" si="27"/>
        <v>0</v>
      </c>
      <c r="U155" s="11"/>
      <c r="V155" s="5"/>
      <c r="W155" s="12"/>
      <c r="X155" s="9">
        <f t="shared" si="28"/>
        <v>0</v>
      </c>
      <c r="Y155" s="9" t="e">
        <f>(#REF!+#REF!+#REF!)</f>
        <v>#REF!</v>
      </c>
      <c r="Z155" s="9">
        <f t="shared" si="29"/>
        <v>0</v>
      </c>
    </row>
    <row r="156" spans="1:26" x14ac:dyDescent="0.3">
      <c r="A156" s="5"/>
      <c r="B156" s="5"/>
      <c r="C156" s="5" t="e">
        <f>VLOOKUP(Table26891023[[#This Row],[Redni broj natjecatelja]],'Popis sudionika'!$A$4:$C$300,2,TRUE)</f>
        <v>#N/A</v>
      </c>
      <c r="D156" s="5" t="e">
        <f>VLOOKUP(Table26891023[[#This Row],[Redni broj natjecatelja]],'Popis sudionika'!$A$4:$C$300,3,TRUE)</f>
        <v>#N/A</v>
      </c>
      <c r="E156" s="11"/>
      <c r="F156" s="5"/>
      <c r="G156" s="12"/>
      <c r="H156" s="9">
        <f t="shared" si="24"/>
        <v>0</v>
      </c>
      <c r="I156" s="11"/>
      <c r="J156" s="5"/>
      <c r="K156" s="12"/>
      <c r="L156" s="9">
        <f t="shared" si="25"/>
        <v>0</v>
      </c>
      <c r="M156" s="11"/>
      <c r="N156" s="5"/>
      <c r="O156" s="12"/>
      <c r="P156" s="9">
        <f t="shared" si="26"/>
        <v>0</v>
      </c>
      <c r="Q156" s="11"/>
      <c r="R156" s="5"/>
      <c r="S156" s="12"/>
      <c r="T156" s="9">
        <f t="shared" si="27"/>
        <v>0</v>
      </c>
      <c r="U156" s="11"/>
      <c r="V156" s="5"/>
      <c r="W156" s="12"/>
      <c r="X156" s="9">
        <f t="shared" si="28"/>
        <v>0</v>
      </c>
      <c r="Y156" s="9" t="e">
        <f>(#REF!+#REF!+#REF!)</f>
        <v>#REF!</v>
      </c>
      <c r="Z156" s="9">
        <f t="shared" si="29"/>
        <v>0</v>
      </c>
    </row>
    <row r="157" spans="1:26" x14ac:dyDescent="0.3">
      <c r="A157" s="5"/>
      <c r="B157" s="5"/>
      <c r="C157" s="5" t="e">
        <f>VLOOKUP(Table26891023[[#This Row],[Redni broj natjecatelja]],'Popis sudionika'!$A$4:$C$300,2,TRUE)</f>
        <v>#N/A</v>
      </c>
      <c r="D157" s="5" t="e">
        <f>VLOOKUP(Table26891023[[#This Row],[Redni broj natjecatelja]],'Popis sudionika'!$A$4:$C$300,3,TRUE)</f>
        <v>#N/A</v>
      </c>
      <c r="E157" s="11"/>
      <c r="F157" s="5"/>
      <c r="G157" s="12"/>
      <c r="H157" s="9">
        <f t="shared" si="24"/>
        <v>0</v>
      </c>
      <c r="I157" s="11"/>
      <c r="J157" s="5"/>
      <c r="K157" s="12"/>
      <c r="L157" s="9">
        <f t="shared" si="25"/>
        <v>0</v>
      </c>
      <c r="M157" s="11"/>
      <c r="N157" s="5"/>
      <c r="O157" s="12"/>
      <c r="P157" s="9">
        <f t="shared" si="26"/>
        <v>0</v>
      </c>
      <c r="Q157" s="11"/>
      <c r="R157" s="5"/>
      <c r="S157" s="12"/>
      <c r="T157" s="9">
        <f t="shared" si="27"/>
        <v>0</v>
      </c>
      <c r="U157" s="11"/>
      <c r="V157" s="5"/>
      <c r="W157" s="12"/>
      <c r="X157" s="9">
        <f t="shared" si="28"/>
        <v>0</v>
      </c>
      <c r="Y157" s="9" t="e">
        <f>(#REF!+#REF!+#REF!)</f>
        <v>#REF!</v>
      </c>
      <c r="Z157" s="9">
        <f t="shared" si="29"/>
        <v>0</v>
      </c>
    </row>
    <row r="158" spans="1:26" x14ac:dyDescent="0.3">
      <c r="A158" s="5"/>
      <c r="B158" s="5"/>
      <c r="C158" s="5" t="e">
        <f>VLOOKUP(Table26891023[[#This Row],[Redni broj natjecatelja]],'Popis sudionika'!$A$4:$C$300,2,TRUE)</f>
        <v>#N/A</v>
      </c>
      <c r="D158" s="5" t="e">
        <f>VLOOKUP(Table26891023[[#This Row],[Redni broj natjecatelja]],'Popis sudionika'!$A$4:$C$300,3,TRUE)</f>
        <v>#N/A</v>
      </c>
      <c r="E158" s="11"/>
      <c r="F158" s="5"/>
      <c r="G158" s="12"/>
      <c r="H158" s="9">
        <f t="shared" si="24"/>
        <v>0</v>
      </c>
      <c r="I158" s="11"/>
      <c r="J158" s="5"/>
      <c r="K158" s="12"/>
      <c r="L158" s="9">
        <f t="shared" si="25"/>
        <v>0</v>
      </c>
      <c r="M158" s="11"/>
      <c r="N158" s="5"/>
      <c r="O158" s="12"/>
      <c r="P158" s="9">
        <f t="shared" si="26"/>
        <v>0</v>
      </c>
      <c r="Q158" s="11"/>
      <c r="R158" s="5"/>
      <c r="S158" s="12"/>
      <c r="T158" s="9">
        <f t="shared" si="27"/>
        <v>0</v>
      </c>
      <c r="U158" s="11"/>
      <c r="V158" s="5"/>
      <c r="W158" s="12"/>
      <c r="X158" s="9">
        <f t="shared" si="28"/>
        <v>0</v>
      </c>
      <c r="Y158" s="9" t="e">
        <f>(#REF!+#REF!+#REF!)</f>
        <v>#REF!</v>
      </c>
      <c r="Z158" s="9">
        <f t="shared" si="29"/>
        <v>0</v>
      </c>
    </row>
    <row r="159" spans="1:26" x14ac:dyDescent="0.3">
      <c r="A159" s="5"/>
      <c r="B159" s="5"/>
      <c r="C159" s="5" t="e">
        <f>VLOOKUP(Table26891023[[#This Row],[Redni broj natjecatelja]],'Popis sudionika'!$A$4:$C$300,2,TRUE)</f>
        <v>#N/A</v>
      </c>
      <c r="D159" s="5" t="e">
        <f>VLOOKUP(Table26891023[[#This Row],[Redni broj natjecatelja]],'Popis sudionika'!$A$4:$C$300,3,TRUE)</f>
        <v>#N/A</v>
      </c>
      <c r="E159" s="11"/>
      <c r="F159" s="5"/>
      <c r="G159" s="12"/>
      <c r="H159" s="9">
        <f t="shared" si="24"/>
        <v>0</v>
      </c>
      <c r="I159" s="11"/>
      <c r="J159" s="5"/>
      <c r="K159" s="12"/>
      <c r="L159" s="9">
        <f t="shared" si="25"/>
        <v>0</v>
      </c>
      <c r="M159" s="11"/>
      <c r="N159" s="5"/>
      <c r="O159" s="12"/>
      <c r="P159" s="9">
        <f t="shared" si="26"/>
        <v>0</v>
      </c>
      <c r="Q159" s="11"/>
      <c r="R159" s="5"/>
      <c r="S159" s="12"/>
      <c r="T159" s="9">
        <f t="shared" si="27"/>
        <v>0</v>
      </c>
      <c r="U159" s="11"/>
      <c r="V159" s="5"/>
      <c r="W159" s="12"/>
      <c r="X159" s="9">
        <f t="shared" si="28"/>
        <v>0</v>
      </c>
      <c r="Y159" s="9" t="e">
        <f>(#REF!+#REF!+#REF!)</f>
        <v>#REF!</v>
      </c>
      <c r="Z159" s="9">
        <f t="shared" si="29"/>
        <v>0</v>
      </c>
    </row>
    <row r="160" spans="1:26" x14ac:dyDescent="0.3">
      <c r="A160" s="5"/>
      <c r="B160" s="5"/>
      <c r="C160" s="5" t="e">
        <f>VLOOKUP(Table26891023[[#This Row],[Redni broj natjecatelja]],'Popis sudionika'!$A$4:$C$300,2,TRUE)</f>
        <v>#N/A</v>
      </c>
      <c r="D160" s="5" t="e">
        <f>VLOOKUP(Table26891023[[#This Row],[Redni broj natjecatelja]],'Popis sudionika'!$A$4:$C$300,3,TRUE)</f>
        <v>#N/A</v>
      </c>
      <c r="E160" s="11"/>
      <c r="F160" s="5"/>
      <c r="G160" s="12"/>
      <c r="H160" s="9">
        <f t="shared" si="24"/>
        <v>0</v>
      </c>
      <c r="I160" s="11"/>
      <c r="J160" s="5"/>
      <c r="K160" s="12"/>
      <c r="L160" s="9">
        <f t="shared" si="25"/>
        <v>0</v>
      </c>
      <c r="M160" s="11"/>
      <c r="N160" s="5"/>
      <c r="O160" s="12"/>
      <c r="P160" s="9">
        <f t="shared" si="26"/>
        <v>0</v>
      </c>
      <c r="Q160" s="11"/>
      <c r="R160" s="5"/>
      <c r="S160" s="12"/>
      <c r="T160" s="9">
        <f t="shared" si="27"/>
        <v>0</v>
      </c>
      <c r="U160" s="11"/>
      <c r="V160" s="5"/>
      <c r="W160" s="12"/>
      <c r="X160" s="9">
        <f t="shared" si="28"/>
        <v>0</v>
      </c>
      <c r="Y160" s="9" t="e">
        <f>(#REF!+#REF!+#REF!)</f>
        <v>#REF!</v>
      </c>
      <c r="Z160" s="9">
        <f t="shared" si="29"/>
        <v>0</v>
      </c>
    </row>
    <row r="161" spans="1:26" x14ac:dyDescent="0.3">
      <c r="A161" s="5"/>
      <c r="B161" s="5"/>
      <c r="C161" s="5" t="e">
        <f>VLOOKUP(Table26891023[[#This Row],[Redni broj natjecatelja]],'Popis sudionika'!$A$4:$C$300,2,TRUE)</f>
        <v>#N/A</v>
      </c>
      <c r="D161" s="5" t="e">
        <f>VLOOKUP(Table26891023[[#This Row],[Redni broj natjecatelja]],'Popis sudionika'!$A$4:$C$300,3,TRUE)</f>
        <v>#N/A</v>
      </c>
      <c r="E161" s="11"/>
      <c r="F161" s="5"/>
      <c r="G161" s="12"/>
      <c r="H161" s="9">
        <f t="shared" si="24"/>
        <v>0</v>
      </c>
      <c r="I161" s="11"/>
      <c r="J161" s="5"/>
      <c r="K161" s="12"/>
      <c r="L161" s="9">
        <f t="shared" si="25"/>
        <v>0</v>
      </c>
      <c r="M161" s="11"/>
      <c r="N161" s="5"/>
      <c r="O161" s="12"/>
      <c r="P161" s="9">
        <f t="shared" si="26"/>
        <v>0</v>
      </c>
      <c r="Q161" s="11"/>
      <c r="R161" s="5"/>
      <c r="S161" s="12"/>
      <c r="T161" s="9">
        <f t="shared" si="27"/>
        <v>0</v>
      </c>
      <c r="U161" s="11"/>
      <c r="V161" s="5"/>
      <c r="W161" s="12"/>
      <c r="X161" s="9">
        <f t="shared" si="28"/>
        <v>0</v>
      </c>
      <c r="Y161" s="9" t="e">
        <f>(#REF!+#REF!+#REF!)</f>
        <v>#REF!</v>
      </c>
      <c r="Z161" s="9">
        <f t="shared" si="29"/>
        <v>0</v>
      </c>
    </row>
    <row r="162" spans="1:26" x14ac:dyDescent="0.3">
      <c r="A162" s="5"/>
      <c r="B162" s="5"/>
      <c r="C162" s="5" t="e">
        <f>VLOOKUP(Table26891023[[#This Row],[Redni broj natjecatelja]],'Popis sudionika'!$A$4:$C$300,2,TRUE)</f>
        <v>#N/A</v>
      </c>
      <c r="D162" s="5" t="e">
        <f>VLOOKUP(Table26891023[[#This Row],[Redni broj natjecatelja]],'Popis sudionika'!$A$4:$C$300,3,TRUE)</f>
        <v>#N/A</v>
      </c>
      <c r="E162" s="11"/>
      <c r="F162" s="5"/>
      <c r="G162" s="12"/>
      <c r="H162" s="9">
        <f t="shared" si="24"/>
        <v>0</v>
      </c>
      <c r="I162" s="11"/>
      <c r="J162" s="5"/>
      <c r="K162" s="12"/>
      <c r="L162" s="9">
        <f t="shared" si="25"/>
        <v>0</v>
      </c>
      <c r="M162" s="11"/>
      <c r="N162" s="5"/>
      <c r="O162" s="12"/>
      <c r="P162" s="9">
        <f t="shared" si="26"/>
        <v>0</v>
      </c>
      <c r="Q162" s="11"/>
      <c r="R162" s="5"/>
      <c r="S162" s="12"/>
      <c r="T162" s="9">
        <f t="shared" si="27"/>
        <v>0</v>
      </c>
      <c r="U162" s="11"/>
      <c r="V162" s="5"/>
      <c r="W162" s="12"/>
      <c r="X162" s="9">
        <f t="shared" si="28"/>
        <v>0</v>
      </c>
      <c r="Y162" s="9" t="e">
        <f>(#REF!+#REF!+#REF!)</f>
        <v>#REF!</v>
      </c>
      <c r="Z162" s="9">
        <f t="shared" si="29"/>
        <v>0</v>
      </c>
    </row>
    <row r="163" spans="1:26" x14ac:dyDescent="0.3">
      <c r="A163" s="5"/>
      <c r="B163" s="5"/>
      <c r="C163" s="5" t="e">
        <f>VLOOKUP(Table26891023[[#This Row],[Redni broj natjecatelja]],'Popis sudionika'!$A$4:$C$300,2,TRUE)</f>
        <v>#N/A</v>
      </c>
      <c r="D163" s="5" t="e">
        <f>VLOOKUP(Table26891023[[#This Row],[Redni broj natjecatelja]],'Popis sudionika'!$A$4:$C$300,3,TRUE)</f>
        <v>#N/A</v>
      </c>
      <c r="E163" s="11"/>
      <c r="F163" s="5"/>
      <c r="G163" s="12"/>
      <c r="H163" s="9">
        <f t="shared" si="24"/>
        <v>0</v>
      </c>
      <c r="I163" s="11"/>
      <c r="J163" s="5"/>
      <c r="K163" s="12"/>
      <c r="L163" s="9">
        <f t="shared" si="25"/>
        <v>0</v>
      </c>
      <c r="M163" s="11"/>
      <c r="N163" s="5"/>
      <c r="O163" s="12"/>
      <c r="P163" s="9">
        <f t="shared" si="26"/>
        <v>0</v>
      </c>
      <c r="Q163" s="11"/>
      <c r="R163" s="5"/>
      <c r="S163" s="12"/>
      <c r="T163" s="9">
        <f t="shared" si="27"/>
        <v>0</v>
      </c>
      <c r="U163" s="11"/>
      <c r="V163" s="5"/>
      <c r="W163" s="12"/>
      <c r="X163" s="9">
        <f t="shared" si="28"/>
        <v>0</v>
      </c>
      <c r="Y163" s="9" t="e">
        <f>(#REF!+#REF!+#REF!)</f>
        <v>#REF!</v>
      </c>
      <c r="Z163" s="9">
        <f t="shared" si="29"/>
        <v>0</v>
      </c>
    </row>
    <row r="164" spans="1:26" x14ac:dyDescent="0.3">
      <c r="A164" s="5"/>
      <c r="B164" s="5"/>
      <c r="C164" s="5" t="e">
        <f>VLOOKUP(Table26891023[[#This Row],[Redni broj natjecatelja]],'Popis sudionika'!$A$4:$C$300,2,TRUE)</f>
        <v>#N/A</v>
      </c>
      <c r="D164" s="5" t="e">
        <f>VLOOKUP(Table26891023[[#This Row],[Redni broj natjecatelja]],'Popis sudionika'!$A$4:$C$300,3,TRUE)</f>
        <v>#N/A</v>
      </c>
      <c r="E164" s="11"/>
      <c r="F164" s="5"/>
      <c r="G164" s="12"/>
      <c r="H164" s="9">
        <f t="shared" ref="H164:H195" si="30">(E164+F164+G164)</f>
        <v>0</v>
      </c>
      <c r="I164" s="11"/>
      <c r="J164" s="5"/>
      <c r="K164" s="12"/>
      <c r="L164" s="9">
        <f t="shared" ref="L164:L195" si="31">(I164+J164+K164)</f>
        <v>0</v>
      </c>
      <c r="M164" s="11"/>
      <c r="N164" s="5"/>
      <c r="O164" s="12"/>
      <c r="P164" s="9">
        <f t="shared" ref="P164:P195" si="32">(M164+N164+O164)</f>
        <v>0</v>
      </c>
      <c r="Q164" s="11"/>
      <c r="R164" s="5"/>
      <c r="S164" s="12"/>
      <c r="T164" s="9">
        <f t="shared" ref="T164:T195" si="33">(Q164+R164+S164)</f>
        <v>0</v>
      </c>
      <c r="U164" s="11"/>
      <c r="V164" s="5"/>
      <c r="W164" s="12"/>
      <c r="X164" s="9">
        <f t="shared" ref="X164:X195" si="34">(U164+V164+W164)</f>
        <v>0</v>
      </c>
      <c r="Y164" s="9" t="e">
        <f>(#REF!+#REF!+#REF!)</f>
        <v>#REF!</v>
      </c>
      <c r="Z164" s="9">
        <f t="shared" ref="Z164:Z200" si="35">(H164+L164+P164+T164+X164)/5</f>
        <v>0</v>
      </c>
    </row>
    <row r="165" spans="1:26" x14ac:dyDescent="0.3">
      <c r="A165" s="5"/>
      <c r="B165" s="5"/>
      <c r="C165" s="5" t="e">
        <f>VLOOKUP(Table26891023[[#This Row],[Redni broj natjecatelja]],'Popis sudionika'!$A$4:$C$300,2,TRUE)</f>
        <v>#N/A</v>
      </c>
      <c r="D165" s="5" t="e">
        <f>VLOOKUP(Table26891023[[#This Row],[Redni broj natjecatelja]],'Popis sudionika'!$A$4:$C$300,3,TRUE)</f>
        <v>#N/A</v>
      </c>
      <c r="E165" s="11"/>
      <c r="F165" s="5"/>
      <c r="G165" s="12"/>
      <c r="H165" s="9">
        <f t="shared" si="30"/>
        <v>0</v>
      </c>
      <c r="I165" s="11"/>
      <c r="J165" s="5"/>
      <c r="K165" s="12"/>
      <c r="L165" s="9">
        <f t="shared" si="31"/>
        <v>0</v>
      </c>
      <c r="M165" s="11"/>
      <c r="N165" s="5"/>
      <c r="O165" s="12"/>
      <c r="P165" s="9">
        <f t="shared" si="32"/>
        <v>0</v>
      </c>
      <c r="Q165" s="11"/>
      <c r="R165" s="5"/>
      <c r="S165" s="12"/>
      <c r="T165" s="9">
        <f t="shared" si="33"/>
        <v>0</v>
      </c>
      <c r="U165" s="11"/>
      <c r="V165" s="5"/>
      <c r="W165" s="12"/>
      <c r="X165" s="9">
        <f t="shared" si="34"/>
        <v>0</v>
      </c>
      <c r="Y165" s="9" t="e">
        <f>(#REF!+#REF!+#REF!)</f>
        <v>#REF!</v>
      </c>
      <c r="Z165" s="9">
        <f t="shared" si="35"/>
        <v>0</v>
      </c>
    </row>
    <row r="166" spans="1:26" x14ac:dyDescent="0.3">
      <c r="A166" s="5"/>
      <c r="B166" s="5"/>
      <c r="C166" s="5" t="e">
        <f>VLOOKUP(Table26891023[[#This Row],[Redni broj natjecatelja]],'Popis sudionika'!$A$4:$C$300,2,TRUE)</f>
        <v>#N/A</v>
      </c>
      <c r="D166" s="5" t="e">
        <f>VLOOKUP(Table26891023[[#This Row],[Redni broj natjecatelja]],'Popis sudionika'!$A$4:$C$300,3,TRUE)</f>
        <v>#N/A</v>
      </c>
      <c r="E166" s="11"/>
      <c r="F166" s="5"/>
      <c r="G166" s="12"/>
      <c r="H166" s="9">
        <f t="shared" si="30"/>
        <v>0</v>
      </c>
      <c r="I166" s="11"/>
      <c r="J166" s="5"/>
      <c r="K166" s="12"/>
      <c r="L166" s="9">
        <f t="shared" si="31"/>
        <v>0</v>
      </c>
      <c r="M166" s="11"/>
      <c r="N166" s="5"/>
      <c r="O166" s="12"/>
      <c r="P166" s="9">
        <f t="shared" si="32"/>
        <v>0</v>
      </c>
      <c r="Q166" s="11"/>
      <c r="R166" s="5"/>
      <c r="S166" s="12"/>
      <c r="T166" s="9">
        <f t="shared" si="33"/>
        <v>0</v>
      </c>
      <c r="U166" s="11"/>
      <c r="V166" s="5"/>
      <c r="W166" s="12"/>
      <c r="X166" s="9">
        <f t="shared" si="34"/>
        <v>0</v>
      </c>
      <c r="Y166" s="9" t="e">
        <f>(#REF!+#REF!+#REF!)</f>
        <v>#REF!</v>
      </c>
      <c r="Z166" s="9">
        <f t="shared" si="35"/>
        <v>0</v>
      </c>
    </row>
    <row r="167" spans="1:26" x14ac:dyDescent="0.3">
      <c r="A167" s="5"/>
      <c r="B167" s="5"/>
      <c r="C167" s="5" t="e">
        <f>VLOOKUP(Table26891023[[#This Row],[Redni broj natjecatelja]],'Popis sudionika'!$A$4:$C$300,2,TRUE)</f>
        <v>#N/A</v>
      </c>
      <c r="D167" s="5" t="e">
        <f>VLOOKUP(Table26891023[[#This Row],[Redni broj natjecatelja]],'Popis sudionika'!$A$4:$C$300,3,TRUE)</f>
        <v>#N/A</v>
      </c>
      <c r="E167" s="11"/>
      <c r="F167" s="5"/>
      <c r="G167" s="12"/>
      <c r="H167" s="9">
        <f t="shared" si="30"/>
        <v>0</v>
      </c>
      <c r="I167" s="11"/>
      <c r="J167" s="5"/>
      <c r="K167" s="12"/>
      <c r="L167" s="9">
        <f t="shared" si="31"/>
        <v>0</v>
      </c>
      <c r="M167" s="11"/>
      <c r="N167" s="5"/>
      <c r="O167" s="12"/>
      <c r="P167" s="9">
        <f t="shared" si="32"/>
        <v>0</v>
      </c>
      <c r="Q167" s="11"/>
      <c r="R167" s="5"/>
      <c r="S167" s="12"/>
      <c r="T167" s="9">
        <f t="shared" si="33"/>
        <v>0</v>
      </c>
      <c r="U167" s="11"/>
      <c r="V167" s="5"/>
      <c r="W167" s="12"/>
      <c r="X167" s="9">
        <f t="shared" si="34"/>
        <v>0</v>
      </c>
      <c r="Y167" s="9" t="e">
        <f>(#REF!+#REF!+#REF!)</f>
        <v>#REF!</v>
      </c>
      <c r="Z167" s="9">
        <f t="shared" si="35"/>
        <v>0</v>
      </c>
    </row>
    <row r="168" spans="1:26" x14ac:dyDescent="0.3">
      <c r="A168" s="5"/>
      <c r="B168" s="5"/>
      <c r="C168" s="5" t="e">
        <f>VLOOKUP(Table26891023[[#This Row],[Redni broj natjecatelja]],'Popis sudionika'!$A$4:$C$300,2,TRUE)</f>
        <v>#N/A</v>
      </c>
      <c r="D168" s="5" t="e">
        <f>VLOOKUP(Table26891023[[#This Row],[Redni broj natjecatelja]],'Popis sudionika'!$A$4:$C$300,3,TRUE)</f>
        <v>#N/A</v>
      </c>
      <c r="E168" s="11"/>
      <c r="F168" s="5"/>
      <c r="G168" s="12"/>
      <c r="H168" s="9">
        <f t="shared" si="30"/>
        <v>0</v>
      </c>
      <c r="I168" s="11"/>
      <c r="J168" s="5"/>
      <c r="K168" s="12"/>
      <c r="L168" s="9">
        <f t="shared" si="31"/>
        <v>0</v>
      </c>
      <c r="M168" s="11"/>
      <c r="N168" s="5"/>
      <c r="O168" s="12"/>
      <c r="P168" s="9">
        <f t="shared" si="32"/>
        <v>0</v>
      </c>
      <c r="Q168" s="11"/>
      <c r="R168" s="5"/>
      <c r="S168" s="12"/>
      <c r="T168" s="9">
        <f t="shared" si="33"/>
        <v>0</v>
      </c>
      <c r="U168" s="11"/>
      <c r="V168" s="5"/>
      <c r="W168" s="12"/>
      <c r="X168" s="9">
        <f t="shared" si="34"/>
        <v>0</v>
      </c>
      <c r="Y168" s="9" t="e">
        <f>(#REF!+#REF!+#REF!)</f>
        <v>#REF!</v>
      </c>
      <c r="Z168" s="9">
        <f t="shared" si="35"/>
        <v>0</v>
      </c>
    </row>
    <row r="169" spans="1:26" x14ac:dyDescent="0.3">
      <c r="A169" s="5"/>
      <c r="B169" s="5"/>
      <c r="C169" s="5" t="e">
        <f>VLOOKUP(Table26891023[[#This Row],[Redni broj natjecatelja]],'Popis sudionika'!$A$4:$C$300,2,TRUE)</f>
        <v>#N/A</v>
      </c>
      <c r="D169" s="5" t="e">
        <f>VLOOKUP(Table26891023[[#This Row],[Redni broj natjecatelja]],'Popis sudionika'!$A$4:$C$300,3,TRUE)</f>
        <v>#N/A</v>
      </c>
      <c r="E169" s="11"/>
      <c r="F169" s="5"/>
      <c r="G169" s="12"/>
      <c r="H169" s="9">
        <f t="shared" si="30"/>
        <v>0</v>
      </c>
      <c r="I169" s="11"/>
      <c r="J169" s="5"/>
      <c r="K169" s="12"/>
      <c r="L169" s="9">
        <f t="shared" si="31"/>
        <v>0</v>
      </c>
      <c r="M169" s="11"/>
      <c r="N169" s="5"/>
      <c r="O169" s="12"/>
      <c r="P169" s="9">
        <f t="shared" si="32"/>
        <v>0</v>
      </c>
      <c r="Q169" s="11"/>
      <c r="R169" s="5"/>
      <c r="S169" s="12"/>
      <c r="T169" s="9">
        <f t="shared" si="33"/>
        <v>0</v>
      </c>
      <c r="U169" s="11"/>
      <c r="V169" s="5"/>
      <c r="W169" s="12"/>
      <c r="X169" s="9">
        <f t="shared" si="34"/>
        <v>0</v>
      </c>
      <c r="Y169" s="9" t="e">
        <f>(#REF!+#REF!+#REF!)</f>
        <v>#REF!</v>
      </c>
      <c r="Z169" s="9">
        <f t="shared" si="35"/>
        <v>0</v>
      </c>
    </row>
    <row r="170" spans="1:26" x14ac:dyDescent="0.3">
      <c r="A170" s="5"/>
      <c r="B170" s="5"/>
      <c r="C170" s="5" t="e">
        <f>VLOOKUP(Table26891023[[#This Row],[Redni broj natjecatelja]],'Popis sudionika'!$A$4:$C$300,2,TRUE)</f>
        <v>#N/A</v>
      </c>
      <c r="D170" s="5" t="e">
        <f>VLOOKUP(Table26891023[[#This Row],[Redni broj natjecatelja]],'Popis sudionika'!$A$4:$C$300,3,TRUE)</f>
        <v>#N/A</v>
      </c>
      <c r="E170" s="11"/>
      <c r="F170" s="5"/>
      <c r="G170" s="12"/>
      <c r="H170" s="9">
        <f t="shared" si="30"/>
        <v>0</v>
      </c>
      <c r="I170" s="11"/>
      <c r="J170" s="5"/>
      <c r="K170" s="12"/>
      <c r="L170" s="9">
        <f t="shared" si="31"/>
        <v>0</v>
      </c>
      <c r="M170" s="11"/>
      <c r="N170" s="5"/>
      <c r="O170" s="12"/>
      <c r="P170" s="9">
        <f t="shared" si="32"/>
        <v>0</v>
      </c>
      <c r="Q170" s="11"/>
      <c r="R170" s="5"/>
      <c r="S170" s="12"/>
      <c r="T170" s="9">
        <f t="shared" si="33"/>
        <v>0</v>
      </c>
      <c r="U170" s="11"/>
      <c r="V170" s="5"/>
      <c r="W170" s="12"/>
      <c r="X170" s="9">
        <f t="shared" si="34"/>
        <v>0</v>
      </c>
      <c r="Y170" s="9" t="e">
        <f>(#REF!+#REF!+#REF!)</f>
        <v>#REF!</v>
      </c>
      <c r="Z170" s="9">
        <f t="shared" si="35"/>
        <v>0</v>
      </c>
    </row>
    <row r="171" spans="1:26" x14ac:dyDescent="0.3">
      <c r="A171" s="5"/>
      <c r="B171" s="5"/>
      <c r="C171" s="5" t="e">
        <f>VLOOKUP(Table26891023[[#This Row],[Redni broj natjecatelja]],'Popis sudionika'!$A$4:$C$300,2,TRUE)</f>
        <v>#N/A</v>
      </c>
      <c r="D171" s="5" t="e">
        <f>VLOOKUP(Table26891023[[#This Row],[Redni broj natjecatelja]],'Popis sudionika'!$A$4:$C$300,3,TRUE)</f>
        <v>#N/A</v>
      </c>
      <c r="E171" s="11"/>
      <c r="F171" s="5"/>
      <c r="G171" s="12"/>
      <c r="H171" s="9">
        <f t="shared" si="30"/>
        <v>0</v>
      </c>
      <c r="I171" s="11"/>
      <c r="J171" s="5"/>
      <c r="K171" s="12"/>
      <c r="L171" s="9">
        <f t="shared" si="31"/>
        <v>0</v>
      </c>
      <c r="M171" s="11"/>
      <c r="N171" s="5"/>
      <c r="O171" s="12"/>
      <c r="P171" s="9">
        <f t="shared" si="32"/>
        <v>0</v>
      </c>
      <c r="Q171" s="11"/>
      <c r="R171" s="5"/>
      <c r="S171" s="12"/>
      <c r="T171" s="9">
        <f t="shared" si="33"/>
        <v>0</v>
      </c>
      <c r="U171" s="11"/>
      <c r="V171" s="5"/>
      <c r="W171" s="12"/>
      <c r="X171" s="9">
        <f t="shared" si="34"/>
        <v>0</v>
      </c>
      <c r="Y171" s="9" t="e">
        <f>(#REF!+#REF!+#REF!)</f>
        <v>#REF!</v>
      </c>
      <c r="Z171" s="9">
        <f t="shared" si="35"/>
        <v>0</v>
      </c>
    </row>
    <row r="172" spans="1:26" x14ac:dyDescent="0.3">
      <c r="A172" s="5"/>
      <c r="B172" s="5"/>
      <c r="C172" s="5" t="e">
        <f>VLOOKUP(Table26891023[[#This Row],[Redni broj natjecatelja]],'Popis sudionika'!$A$4:$C$300,2,TRUE)</f>
        <v>#N/A</v>
      </c>
      <c r="D172" s="5" t="e">
        <f>VLOOKUP(Table26891023[[#This Row],[Redni broj natjecatelja]],'Popis sudionika'!$A$4:$C$300,3,TRUE)</f>
        <v>#N/A</v>
      </c>
      <c r="E172" s="11"/>
      <c r="F172" s="5"/>
      <c r="G172" s="12"/>
      <c r="H172" s="9">
        <f t="shared" si="30"/>
        <v>0</v>
      </c>
      <c r="I172" s="11"/>
      <c r="J172" s="5"/>
      <c r="K172" s="12"/>
      <c r="L172" s="9">
        <f t="shared" si="31"/>
        <v>0</v>
      </c>
      <c r="M172" s="11"/>
      <c r="N172" s="5"/>
      <c r="O172" s="12"/>
      <c r="P172" s="9">
        <f t="shared" si="32"/>
        <v>0</v>
      </c>
      <c r="Q172" s="11"/>
      <c r="R172" s="5"/>
      <c r="S172" s="12"/>
      <c r="T172" s="9">
        <f t="shared" si="33"/>
        <v>0</v>
      </c>
      <c r="U172" s="11"/>
      <c r="V172" s="5"/>
      <c r="W172" s="12"/>
      <c r="X172" s="9">
        <f t="shared" si="34"/>
        <v>0</v>
      </c>
      <c r="Y172" s="9" t="e">
        <f>(#REF!+#REF!+#REF!)</f>
        <v>#REF!</v>
      </c>
      <c r="Z172" s="9">
        <f t="shared" si="35"/>
        <v>0</v>
      </c>
    </row>
    <row r="173" spans="1:26" x14ac:dyDescent="0.3">
      <c r="A173" s="5"/>
      <c r="B173" s="5"/>
      <c r="C173" s="5" t="e">
        <f>VLOOKUP(Table26891023[[#This Row],[Redni broj natjecatelja]],'Popis sudionika'!$A$4:$C$300,2,TRUE)</f>
        <v>#N/A</v>
      </c>
      <c r="D173" s="5" t="e">
        <f>VLOOKUP(Table26891023[[#This Row],[Redni broj natjecatelja]],'Popis sudionika'!$A$4:$C$300,3,TRUE)</f>
        <v>#N/A</v>
      </c>
      <c r="E173" s="11"/>
      <c r="F173" s="5"/>
      <c r="G173" s="12"/>
      <c r="H173" s="9">
        <f t="shared" si="30"/>
        <v>0</v>
      </c>
      <c r="I173" s="11"/>
      <c r="J173" s="5"/>
      <c r="K173" s="12"/>
      <c r="L173" s="9">
        <f t="shared" si="31"/>
        <v>0</v>
      </c>
      <c r="M173" s="11"/>
      <c r="N173" s="5"/>
      <c r="O173" s="12"/>
      <c r="P173" s="9">
        <f t="shared" si="32"/>
        <v>0</v>
      </c>
      <c r="Q173" s="11"/>
      <c r="R173" s="5"/>
      <c r="S173" s="12"/>
      <c r="T173" s="9">
        <f t="shared" si="33"/>
        <v>0</v>
      </c>
      <c r="U173" s="11"/>
      <c r="V173" s="5"/>
      <c r="W173" s="12"/>
      <c r="X173" s="9">
        <f t="shared" si="34"/>
        <v>0</v>
      </c>
      <c r="Y173" s="9" t="e">
        <f>(#REF!+#REF!+#REF!)</f>
        <v>#REF!</v>
      </c>
      <c r="Z173" s="9">
        <f t="shared" si="35"/>
        <v>0</v>
      </c>
    </row>
    <row r="174" spans="1:26" x14ac:dyDescent="0.3">
      <c r="A174" s="5"/>
      <c r="B174" s="5"/>
      <c r="C174" s="5" t="e">
        <f>VLOOKUP(Table26891023[[#This Row],[Redni broj natjecatelja]],'Popis sudionika'!$A$4:$C$300,2,TRUE)</f>
        <v>#N/A</v>
      </c>
      <c r="D174" s="5" t="e">
        <f>VLOOKUP(Table26891023[[#This Row],[Redni broj natjecatelja]],'Popis sudionika'!$A$4:$C$300,3,TRUE)</f>
        <v>#N/A</v>
      </c>
      <c r="E174" s="11"/>
      <c r="F174" s="5"/>
      <c r="G174" s="12"/>
      <c r="H174" s="9">
        <f t="shared" si="30"/>
        <v>0</v>
      </c>
      <c r="I174" s="11"/>
      <c r="J174" s="5"/>
      <c r="K174" s="12"/>
      <c r="L174" s="9">
        <f t="shared" si="31"/>
        <v>0</v>
      </c>
      <c r="M174" s="11"/>
      <c r="N174" s="5"/>
      <c r="O174" s="12"/>
      <c r="P174" s="9">
        <f t="shared" si="32"/>
        <v>0</v>
      </c>
      <c r="Q174" s="11"/>
      <c r="R174" s="5"/>
      <c r="S174" s="12"/>
      <c r="T174" s="9">
        <f t="shared" si="33"/>
        <v>0</v>
      </c>
      <c r="U174" s="11"/>
      <c r="V174" s="5"/>
      <c r="W174" s="12"/>
      <c r="X174" s="9">
        <f t="shared" si="34"/>
        <v>0</v>
      </c>
      <c r="Y174" s="9" t="e">
        <f>(#REF!+#REF!+#REF!)</f>
        <v>#REF!</v>
      </c>
      <c r="Z174" s="9">
        <f t="shared" si="35"/>
        <v>0</v>
      </c>
    </row>
    <row r="175" spans="1:26" x14ac:dyDescent="0.3">
      <c r="A175" s="5"/>
      <c r="B175" s="5"/>
      <c r="C175" s="5" t="e">
        <f>VLOOKUP(Table26891023[[#This Row],[Redni broj natjecatelja]],'Popis sudionika'!$A$4:$C$300,2,TRUE)</f>
        <v>#N/A</v>
      </c>
      <c r="D175" s="5" t="e">
        <f>VLOOKUP(Table26891023[[#This Row],[Redni broj natjecatelja]],'Popis sudionika'!$A$4:$C$300,3,TRUE)</f>
        <v>#N/A</v>
      </c>
      <c r="E175" s="11"/>
      <c r="F175" s="5"/>
      <c r="G175" s="12"/>
      <c r="H175" s="9">
        <f t="shared" si="30"/>
        <v>0</v>
      </c>
      <c r="I175" s="11"/>
      <c r="J175" s="5"/>
      <c r="K175" s="12"/>
      <c r="L175" s="9">
        <f t="shared" si="31"/>
        <v>0</v>
      </c>
      <c r="M175" s="11"/>
      <c r="N175" s="5"/>
      <c r="O175" s="12"/>
      <c r="P175" s="9">
        <f t="shared" si="32"/>
        <v>0</v>
      </c>
      <c r="Q175" s="11"/>
      <c r="R175" s="5"/>
      <c r="S175" s="12"/>
      <c r="T175" s="9">
        <f t="shared" si="33"/>
        <v>0</v>
      </c>
      <c r="U175" s="11"/>
      <c r="V175" s="5"/>
      <c r="W175" s="12"/>
      <c r="X175" s="9">
        <f t="shared" si="34"/>
        <v>0</v>
      </c>
      <c r="Y175" s="9" t="e">
        <f>(#REF!+#REF!+#REF!)</f>
        <v>#REF!</v>
      </c>
      <c r="Z175" s="9">
        <f t="shared" si="35"/>
        <v>0</v>
      </c>
    </row>
    <row r="176" spans="1:26" x14ac:dyDescent="0.3">
      <c r="A176" s="5"/>
      <c r="B176" s="5"/>
      <c r="C176" s="5" t="e">
        <f>VLOOKUP(Table26891023[[#This Row],[Redni broj natjecatelja]],'Popis sudionika'!$A$4:$C$300,2,TRUE)</f>
        <v>#N/A</v>
      </c>
      <c r="D176" s="5" t="e">
        <f>VLOOKUP(Table26891023[[#This Row],[Redni broj natjecatelja]],'Popis sudionika'!$A$4:$C$300,3,TRUE)</f>
        <v>#N/A</v>
      </c>
      <c r="E176" s="11"/>
      <c r="F176" s="5"/>
      <c r="G176" s="12"/>
      <c r="H176" s="9">
        <f t="shared" si="30"/>
        <v>0</v>
      </c>
      <c r="I176" s="11"/>
      <c r="J176" s="5"/>
      <c r="K176" s="12"/>
      <c r="L176" s="9">
        <f t="shared" si="31"/>
        <v>0</v>
      </c>
      <c r="M176" s="11"/>
      <c r="N176" s="5"/>
      <c r="O176" s="12"/>
      <c r="P176" s="9">
        <f t="shared" si="32"/>
        <v>0</v>
      </c>
      <c r="Q176" s="11"/>
      <c r="R176" s="5"/>
      <c r="S176" s="12"/>
      <c r="T176" s="9">
        <f t="shared" si="33"/>
        <v>0</v>
      </c>
      <c r="U176" s="11"/>
      <c r="V176" s="5"/>
      <c r="W176" s="12"/>
      <c r="X176" s="9">
        <f t="shared" si="34"/>
        <v>0</v>
      </c>
      <c r="Y176" s="9" t="e">
        <f>(#REF!+#REF!+#REF!)</f>
        <v>#REF!</v>
      </c>
      <c r="Z176" s="9">
        <f t="shared" si="35"/>
        <v>0</v>
      </c>
    </row>
    <row r="177" spans="1:26" x14ac:dyDescent="0.3">
      <c r="A177" s="5"/>
      <c r="B177" s="5"/>
      <c r="C177" s="5" t="e">
        <f>VLOOKUP(Table26891023[[#This Row],[Redni broj natjecatelja]],'Popis sudionika'!$A$4:$C$300,2,TRUE)</f>
        <v>#N/A</v>
      </c>
      <c r="D177" s="5" t="e">
        <f>VLOOKUP(Table26891023[[#This Row],[Redni broj natjecatelja]],'Popis sudionika'!$A$4:$C$300,3,TRUE)</f>
        <v>#N/A</v>
      </c>
      <c r="E177" s="11"/>
      <c r="F177" s="5"/>
      <c r="G177" s="12"/>
      <c r="H177" s="9">
        <f t="shared" si="30"/>
        <v>0</v>
      </c>
      <c r="I177" s="11"/>
      <c r="J177" s="5"/>
      <c r="K177" s="12"/>
      <c r="L177" s="9">
        <f t="shared" si="31"/>
        <v>0</v>
      </c>
      <c r="M177" s="11"/>
      <c r="N177" s="5"/>
      <c r="O177" s="12"/>
      <c r="P177" s="9">
        <f t="shared" si="32"/>
        <v>0</v>
      </c>
      <c r="Q177" s="11"/>
      <c r="R177" s="5"/>
      <c r="S177" s="12"/>
      <c r="T177" s="9">
        <f t="shared" si="33"/>
        <v>0</v>
      </c>
      <c r="U177" s="11"/>
      <c r="V177" s="5"/>
      <c r="W177" s="12"/>
      <c r="X177" s="9">
        <f t="shared" si="34"/>
        <v>0</v>
      </c>
      <c r="Y177" s="9" t="e">
        <f>(#REF!+#REF!+#REF!)</f>
        <v>#REF!</v>
      </c>
      <c r="Z177" s="9">
        <f t="shared" si="35"/>
        <v>0</v>
      </c>
    </row>
    <row r="178" spans="1:26" x14ac:dyDescent="0.3">
      <c r="A178" s="5"/>
      <c r="B178" s="5"/>
      <c r="C178" s="5" t="e">
        <f>VLOOKUP(Table26891023[[#This Row],[Redni broj natjecatelja]],'Popis sudionika'!$A$4:$C$300,2,TRUE)</f>
        <v>#N/A</v>
      </c>
      <c r="D178" s="5" t="e">
        <f>VLOOKUP(Table26891023[[#This Row],[Redni broj natjecatelja]],'Popis sudionika'!$A$4:$C$300,3,TRUE)</f>
        <v>#N/A</v>
      </c>
      <c r="E178" s="11"/>
      <c r="F178" s="5"/>
      <c r="G178" s="12"/>
      <c r="H178" s="9">
        <f t="shared" si="30"/>
        <v>0</v>
      </c>
      <c r="I178" s="11"/>
      <c r="J178" s="5"/>
      <c r="K178" s="12"/>
      <c r="L178" s="9">
        <f t="shared" si="31"/>
        <v>0</v>
      </c>
      <c r="M178" s="11"/>
      <c r="N178" s="5"/>
      <c r="O178" s="12"/>
      <c r="P178" s="9">
        <f t="shared" si="32"/>
        <v>0</v>
      </c>
      <c r="Q178" s="11"/>
      <c r="R178" s="5"/>
      <c r="S178" s="12"/>
      <c r="T178" s="9">
        <f t="shared" si="33"/>
        <v>0</v>
      </c>
      <c r="U178" s="11"/>
      <c r="V178" s="5"/>
      <c r="W178" s="12"/>
      <c r="X178" s="9">
        <f t="shared" si="34"/>
        <v>0</v>
      </c>
      <c r="Y178" s="9" t="e">
        <f>(#REF!+#REF!+#REF!)</f>
        <v>#REF!</v>
      </c>
      <c r="Z178" s="9">
        <f t="shared" si="35"/>
        <v>0</v>
      </c>
    </row>
    <row r="179" spans="1:26" x14ac:dyDescent="0.3">
      <c r="A179" s="5"/>
      <c r="B179" s="5"/>
      <c r="C179" s="5" t="e">
        <f>VLOOKUP(Table26891023[[#This Row],[Redni broj natjecatelja]],'Popis sudionika'!$A$4:$C$300,2,TRUE)</f>
        <v>#N/A</v>
      </c>
      <c r="D179" s="5" t="e">
        <f>VLOOKUP(Table26891023[[#This Row],[Redni broj natjecatelja]],'Popis sudionika'!$A$4:$C$300,3,TRUE)</f>
        <v>#N/A</v>
      </c>
      <c r="E179" s="11"/>
      <c r="F179" s="5"/>
      <c r="G179" s="12"/>
      <c r="H179" s="9">
        <f t="shared" si="30"/>
        <v>0</v>
      </c>
      <c r="I179" s="11"/>
      <c r="J179" s="5"/>
      <c r="K179" s="12"/>
      <c r="L179" s="9">
        <f t="shared" si="31"/>
        <v>0</v>
      </c>
      <c r="M179" s="11"/>
      <c r="N179" s="5"/>
      <c r="O179" s="12"/>
      <c r="P179" s="9">
        <f t="shared" si="32"/>
        <v>0</v>
      </c>
      <c r="Q179" s="11"/>
      <c r="R179" s="5"/>
      <c r="S179" s="12"/>
      <c r="T179" s="9">
        <f t="shared" si="33"/>
        <v>0</v>
      </c>
      <c r="U179" s="11"/>
      <c r="V179" s="5"/>
      <c r="W179" s="12"/>
      <c r="X179" s="9">
        <f t="shared" si="34"/>
        <v>0</v>
      </c>
      <c r="Y179" s="9" t="e">
        <f>(#REF!+#REF!+#REF!)</f>
        <v>#REF!</v>
      </c>
      <c r="Z179" s="9">
        <f t="shared" si="35"/>
        <v>0</v>
      </c>
    </row>
    <row r="180" spans="1:26" x14ac:dyDescent="0.3">
      <c r="A180" s="5"/>
      <c r="B180" s="5"/>
      <c r="C180" s="5" t="e">
        <f>VLOOKUP(Table26891023[[#This Row],[Redni broj natjecatelja]],'Popis sudionika'!$A$4:$C$300,2,TRUE)</f>
        <v>#N/A</v>
      </c>
      <c r="D180" s="5" t="e">
        <f>VLOOKUP(Table26891023[[#This Row],[Redni broj natjecatelja]],'Popis sudionika'!$A$4:$C$300,3,TRUE)</f>
        <v>#N/A</v>
      </c>
      <c r="E180" s="11"/>
      <c r="F180" s="5"/>
      <c r="G180" s="12"/>
      <c r="H180" s="9">
        <f t="shared" si="30"/>
        <v>0</v>
      </c>
      <c r="I180" s="11"/>
      <c r="J180" s="5"/>
      <c r="K180" s="12"/>
      <c r="L180" s="9">
        <f t="shared" si="31"/>
        <v>0</v>
      </c>
      <c r="M180" s="11"/>
      <c r="N180" s="5"/>
      <c r="O180" s="12"/>
      <c r="P180" s="9">
        <f t="shared" si="32"/>
        <v>0</v>
      </c>
      <c r="Q180" s="11"/>
      <c r="R180" s="5"/>
      <c r="S180" s="12"/>
      <c r="T180" s="9">
        <f t="shared" si="33"/>
        <v>0</v>
      </c>
      <c r="U180" s="11"/>
      <c r="V180" s="5"/>
      <c r="W180" s="12"/>
      <c r="X180" s="9">
        <f t="shared" si="34"/>
        <v>0</v>
      </c>
      <c r="Y180" s="9" t="e">
        <f>(#REF!+#REF!+#REF!)</f>
        <v>#REF!</v>
      </c>
      <c r="Z180" s="9">
        <f t="shared" si="35"/>
        <v>0</v>
      </c>
    </row>
    <row r="181" spans="1:26" x14ac:dyDescent="0.3">
      <c r="A181" s="5"/>
      <c r="B181" s="5"/>
      <c r="C181" s="5" t="e">
        <f>VLOOKUP(Table26891023[[#This Row],[Redni broj natjecatelja]],'Popis sudionika'!$A$4:$C$300,2,TRUE)</f>
        <v>#N/A</v>
      </c>
      <c r="D181" s="5" t="e">
        <f>VLOOKUP(Table26891023[[#This Row],[Redni broj natjecatelja]],'Popis sudionika'!$A$4:$C$300,3,TRUE)</f>
        <v>#N/A</v>
      </c>
      <c r="E181" s="11"/>
      <c r="F181" s="5"/>
      <c r="G181" s="12"/>
      <c r="H181" s="9">
        <f t="shared" si="30"/>
        <v>0</v>
      </c>
      <c r="I181" s="11"/>
      <c r="J181" s="5"/>
      <c r="K181" s="12"/>
      <c r="L181" s="9">
        <f t="shared" si="31"/>
        <v>0</v>
      </c>
      <c r="M181" s="11"/>
      <c r="N181" s="5"/>
      <c r="O181" s="12"/>
      <c r="P181" s="9">
        <f t="shared" si="32"/>
        <v>0</v>
      </c>
      <c r="Q181" s="11"/>
      <c r="R181" s="5"/>
      <c r="S181" s="12"/>
      <c r="T181" s="9">
        <f t="shared" si="33"/>
        <v>0</v>
      </c>
      <c r="U181" s="11"/>
      <c r="V181" s="5"/>
      <c r="W181" s="12"/>
      <c r="X181" s="9">
        <f t="shared" si="34"/>
        <v>0</v>
      </c>
      <c r="Y181" s="9" t="e">
        <f>(#REF!+#REF!+#REF!)</f>
        <v>#REF!</v>
      </c>
      <c r="Z181" s="9">
        <f t="shared" si="35"/>
        <v>0</v>
      </c>
    </row>
    <row r="182" spans="1:26" x14ac:dyDescent="0.3">
      <c r="A182" s="5"/>
      <c r="B182" s="5"/>
      <c r="C182" s="5" t="e">
        <f>VLOOKUP(Table26891023[[#This Row],[Redni broj natjecatelja]],'Popis sudionika'!$A$4:$C$300,2,TRUE)</f>
        <v>#N/A</v>
      </c>
      <c r="D182" s="5" t="e">
        <f>VLOOKUP(Table26891023[[#This Row],[Redni broj natjecatelja]],'Popis sudionika'!$A$4:$C$300,3,TRUE)</f>
        <v>#N/A</v>
      </c>
      <c r="E182" s="11"/>
      <c r="F182" s="5"/>
      <c r="G182" s="12"/>
      <c r="H182" s="9">
        <f t="shared" si="30"/>
        <v>0</v>
      </c>
      <c r="I182" s="11"/>
      <c r="J182" s="5"/>
      <c r="K182" s="12"/>
      <c r="L182" s="9">
        <f t="shared" si="31"/>
        <v>0</v>
      </c>
      <c r="M182" s="11"/>
      <c r="N182" s="5"/>
      <c r="O182" s="12"/>
      <c r="P182" s="9">
        <f t="shared" si="32"/>
        <v>0</v>
      </c>
      <c r="Q182" s="11"/>
      <c r="R182" s="5"/>
      <c r="S182" s="12"/>
      <c r="T182" s="9">
        <f t="shared" si="33"/>
        <v>0</v>
      </c>
      <c r="U182" s="11"/>
      <c r="V182" s="5"/>
      <c r="W182" s="12"/>
      <c r="X182" s="9">
        <f t="shared" si="34"/>
        <v>0</v>
      </c>
      <c r="Y182" s="9" t="e">
        <f>(#REF!+#REF!+#REF!)</f>
        <v>#REF!</v>
      </c>
      <c r="Z182" s="9">
        <f t="shared" si="35"/>
        <v>0</v>
      </c>
    </row>
    <row r="183" spans="1:26" x14ac:dyDescent="0.3">
      <c r="A183" s="5"/>
      <c r="B183" s="5"/>
      <c r="C183" s="5" t="e">
        <f>VLOOKUP(Table26891023[[#This Row],[Redni broj natjecatelja]],'Popis sudionika'!$A$4:$C$300,2,TRUE)</f>
        <v>#N/A</v>
      </c>
      <c r="D183" s="5" t="e">
        <f>VLOOKUP(Table26891023[[#This Row],[Redni broj natjecatelja]],'Popis sudionika'!$A$4:$C$300,3,TRUE)</f>
        <v>#N/A</v>
      </c>
      <c r="E183" s="11"/>
      <c r="F183" s="5"/>
      <c r="G183" s="12"/>
      <c r="H183" s="9">
        <f t="shared" si="30"/>
        <v>0</v>
      </c>
      <c r="I183" s="11"/>
      <c r="J183" s="5"/>
      <c r="K183" s="12"/>
      <c r="L183" s="9">
        <f t="shared" si="31"/>
        <v>0</v>
      </c>
      <c r="M183" s="11"/>
      <c r="N183" s="5"/>
      <c r="O183" s="12"/>
      <c r="P183" s="9">
        <f t="shared" si="32"/>
        <v>0</v>
      </c>
      <c r="Q183" s="11"/>
      <c r="R183" s="5"/>
      <c r="S183" s="12"/>
      <c r="T183" s="9">
        <f t="shared" si="33"/>
        <v>0</v>
      </c>
      <c r="U183" s="11"/>
      <c r="V183" s="5"/>
      <c r="W183" s="12"/>
      <c r="X183" s="9">
        <f t="shared" si="34"/>
        <v>0</v>
      </c>
      <c r="Y183" s="9" t="e">
        <f>(#REF!+#REF!+#REF!)</f>
        <v>#REF!</v>
      </c>
      <c r="Z183" s="9">
        <f t="shared" si="35"/>
        <v>0</v>
      </c>
    </row>
    <row r="184" spans="1:26" x14ac:dyDescent="0.3">
      <c r="A184" s="5"/>
      <c r="B184" s="5"/>
      <c r="C184" s="5" t="e">
        <f>VLOOKUP(Table26891023[[#This Row],[Redni broj natjecatelja]],'Popis sudionika'!$A$4:$C$300,2,TRUE)</f>
        <v>#N/A</v>
      </c>
      <c r="D184" s="5" t="e">
        <f>VLOOKUP(Table26891023[[#This Row],[Redni broj natjecatelja]],'Popis sudionika'!$A$4:$C$300,3,TRUE)</f>
        <v>#N/A</v>
      </c>
      <c r="E184" s="11"/>
      <c r="F184" s="5"/>
      <c r="G184" s="12"/>
      <c r="H184" s="9">
        <f t="shared" si="30"/>
        <v>0</v>
      </c>
      <c r="I184" s="11"/>
      <c r="J184" s="5"/>
      <c r="K184" s="12"/>
      <c r="L184" s="9">
        <f t="shared" si="31"/>
        <v>0</v>
      </c>
      <c r="M184" s="11"/>
      <c r="N184" s="5"/>
      <c r="O184" s="12"/>
      <c r="P184" s="9">
        <f t="shared" si="32"/>
        <v>0</v>
      </c>
      <c r="Q184" s="11"/>
      <c r="R184" s="5"/>
      <c r="S184" s="12"/>
      <c r="T184" s="9">
        <f t="shared" si="33"/>
        <v>0</v>
      </c>
      <c r="U184" s="11"/>
      <c r="V184" s="5"/>
      <c r="W184" s="12"/>
      <c r="X184" s="9">
        <f t="shared" si="34"/>
        <v>0</v>
      </c>
      <c r="Y184" s="9" t="e">
        <f>(#REF!+#REF!+#REF!)</f>
        <v>#REF!</v>
      </c>
      <c r="Z184" s="9">
        <f t="shared" si="35"/>
        <v>0</v>
      </c>
    </row>
    <row r="185" spans="1:26" x14ac:dyDescent="0.3">
      <c r="A185" s="5"/>
      <c r="B185" s="5"/>
      <c r="C185" s="5" t="e">
        <f>VLOOKUP(Table26891023[[#This Row],[Redni broj natjecatelja]],'Popis sudionika'!$A$4:$C$300,2,TRUE)</f>
        <v>#N/A</v>
      </c>
      <c r="D185" s="5" t="e">
        <f>VLOOKUP(Table26891023[[#This Row],[Redni broj natjecatelja]],'Popis sudionika'!$A$4:$C$300,3,TRUE)</f>
        <v>#N/A</v>
      </c>
      <c r="E185" s="11"/>
      <c r="F185" s="5"/>
      <c r="G185" s="12"/>
      <c r="H185" s="9">
        <f t="shared" si="30"/>
        <v>0</v>
      </c>
      <c r="I185" s="11"/>
      <c r="J185" s="5"/>
      <c r="K185" s="12"/>
      <c r="L185" s="9">
        <f t="shared" si="31"/>
        <v>0</v>
      </c>
      <c r="M185" s="11"/>
      <c r="N185" s="5"/>
      <c r="O185" s="12"/>
      <c r="P185" s="9">
        <f t="shared" si="32"/>
        <v>0</v>
      </c>
      <c r="Q185" s="11"/>
      <c r="R185" s="5"/>
      <c r="S185" s="12"/>
      <c r="T185" s="9">
        <f t="shared" si="33"/>
        <v>0</v>
      </c>
      <c r="U185" s="11"/>
      <c r="V185" s="5"/>
      <c r="W185" s="12"/>
      <c r="X185" s="9">
        <f t="shared" si="34"/>
        <v>0</v>
      </c>
      <c r="Y185" s="9" t="e">
        <f>(#REF!+#REF!+#REF!)</f>
        <v>#REF!</v>
      </c>
      <c r="Z185" s="9">
        <f t="shared" si="35"/>
        <v>0</v>
      </c>
    </row>
    <row r="186" spans="1:26" x14ac:dyDescent="0.3">
      <c r="A186" s="5"/>
      <c r="B186" s="5"/>
      <c r="C186" s="5" t="e">
        <f>VLOOKUP(Table26891023[[#This Row],[Redni broj natjecatelja]],'Popis sudionika'!$A$4:$C$300,2,TRUE)</f>
        <v>#N/A</v>
      </c>
      <c r="D186" s="5" t="e">
        <f>VLOOKUP(Table26891023[[#This Row],[Redni broj natjecatelja]],'Popis sudionika'!$A$4:$C$300,3,TRUE)</f>
        <v>#N/A</v>
      </c>
      <c r="E186" s="11"/>
      <c r="F186" s="5"/>
      <c r="G186" s="12"/>
      <c r="H186" s="9">
        <f t="shared" si="30"/>
        <v>0</v>
      </c>
      <c r="I186" s="11"/>
      <c r="J186" s="5"/>
      <c r="K186" s="12"/>
      <c r="L186" s="9">
        <f t="shared" si="31"/>
        <v>0</v>
      </c>
      <c r="M186" s="11"/>
      <c r="N186" s="5"/>
      <c r="O186" s="12"/>
      <c r="P186" s="9">
        <f t="shared" si="32"/>
        <v>0</v>
      </c>
      <c r="Q186" s="11"/>
      <c r="R186" s="5"/>
      <c r="S186" s="12"/>
      <c r="T186" s="9">
        <f t="shared" si="33"/>
        <v>0</v>
      </c>
      <c r="U186" s="11"/>
      <c r="V186" s="5"/>
      <c r="W186" s="12"/>
      <c r="X186" s="9">
        <f t="shared" si="34"/>
        <v>0</v>
      </c>
      <c r="Y186" s="9" t="e">
        <f>(#REF!+#REF!+#REF!)</f>
        <v>#REF!</v>
      </c>
      <c r="Z186" s="9">
        <f t="shared" si="35"/>
        <v>0</v>
      </c>
    </row>
    <row r="187" spans="1:26" x14ac:dyDescent="0.3">
      <c r="A187" s="5"/>
      <c r="B187" s="5"/>
      <c r="C187" s="5" t="e">
        <f>VLOOKUP(Table26891023[[#This Row],[Redni broj natjecatelja]],'Popis sudionika'!$A$4:$C$300,2,TRUE)</f>
        <v>#N/A</v>
      </c>
      <c r="D187" s="5" t="e">
        <f>VLOOKUP(Table26891023[[#This Row],[Redni broj natjecatelja]],'Popis sudionika'!$A$4:$C$300,3,TRUE)</f>
        <v>#N/A</v>
      </c>
      <c r="E187" s="11"/>
      <c r="F187" s="5"/>
      <c r="G187" s="12"/>
      <c r="H187" s="9">
        <f t="shared" si="30"/>
        <v>0</v>
      </c>
      <c r="I187" s="11"/>
      <c r="J187" s="5"/>
      <c r="K187" s="12"/>
      <c r="L187" s="9">
        <f t="shared" si="31"/>
        <v>0</v>
      </c>
      <c r="M187" s="11"/>
      <c r="N187" s="5"/>
      <c r="O187" s="12"/>
      <c r="P187" s="9">
        <f t="shared" si="32"/>
        <v>0</v>
      </c>
      <c r="Q187" s="11"/>
      <c r="R187" s="5"/>
      <c r="S187" s="12"/>
      <c r="T187" s="9">
        <f t="shared" si="33"/>
        <v>0</v>
      </c>
      <c r="U187" s="11"/>
      <c r="V187" s="5"/>
      <c r="W187" s="12"/>
      <c r="X187" s="9">
        <f t="shared" si="34"/>
        <v>0</v>
      </c>
      <c r="Y187" s="9" t="e">
        <f>(#REF!+#REF!+#REF!)</f>
        <v>#REF!</v>
      </c>
      <c r="Z187" s="9">
        <f t="shared" si="35"/>
        <v>0</v>
      </c>
    </row>
    <row r="188" spans="1:26" x14ac:dyDescent="0.3">
      <c r="A188" s="5"/>
      <c r="B188" s="5"/>
      <c r="C188" s="5" t="e">
        <f>VLOOKUP(Table26891023[[#This Row],[Redni broj natjecatelja]],'Popis sudionika'!$A$4:$C$300,2,TRUE)</f>
        <v>#N/A</v>
      </c>
      <c r="D188" s="5" t="e">
        <f>VLOOKUP(Table26891023[[#This Row],[Redni broj natjecatelja]],'Popis sudionika'!$A$4:$C$300,3,TRUE)</f>
        <v>#N/A</v>
      </c>
      <c r="E188" s="11"/>
      <c r="F188" s="5"/>
      <c r="G188" s="12"/>
      <c r="H188" s="9">
        <f t="shared" si="30"/>
        <v>0</v>
      </c>
      <c r="I188" s="11"/>
      <c r="J188" s="5"/>
      <c r="K188" s="12"/>
      <c r="L188" s="9">
        <f t="shared" si="31"/>
        <v>0</v>
      </c>
      <c r="M188" s="11"/>
      <c r="N188" s="5"/>
      <c r="O188" s="12"/>
      <c r="P188" s="9">
        <f t="shared" si="32"/>
        <v>0</v>
      </c>
      <c r="Q188" s="11"/>
      <c r="R188" s="5"/>
      <c r="S188" s="12"/>
      <c r="T188" s="9">
        <f t="shared" si="33"/>
        <v>0</v>
      </c>
      <c r="U188" s="11"/>
      <c r="V188" s="5"/>
      <c r="W188" s="12"/>
      <c r="X188" s="9">
        <f t="shared" si="34"/>
        <v>0</v>
      </c>
      <c r="Y188" s="9" t="e">
        <f>(#REF!+#REF!+#REF!)</f>
        <v>#REF!</v>
      </c>
      <c r="Z188" s="9">
        <f t="shared" si="35"/>
        <v>0</v>
      </c>
    </row>
    <row r="189" spans="1:26" x14ac:dyDescent="0.3">
      <c r="A189" s="5"/>
      <c r="B189" s="5"/>
      <c r="C189" s="5" t="e">
        <f>VLOOKUP(Table26891023[[#This Row],[Redni broj natjecatelja]],'Popis sudionika'!$A$4:$C$300,2,TRUE)</f>
        <v>#N/A</v>
      </c>
      <c r="D189" s="5" t="e">
        <f>VLOOKUP(Table26891023[[#This Row],[Redni broj natjecatelja]],'Popis sudionika'!$A$4:$C$300,3,TRUE)</f>
        <v>#N/A</v>
      </c>
      <c r="E189" s="11"/>
      <c r="F189" s="5"/>
      <c r="G189" s="12"/>
      <c r="H189" s="9">
        <f t="shared" si="30"/>
        <v>0</v>
      </c>
      <c r="I189" s="11"/>
      <c r="J189" s="5"/>
      <c r="K189" s="12"/>
      <c r="L189" s="9">
        <f t="shared" si="31"/>
        <v>0</v>
      </c>
      <c r="M189" s="11"/>
      <c r="N189" s="5"/>
      <c r="O189" s="12"/>
      <c r="P189" s="9">
        <f t="shared" si="32"/>
        <v>0</v>
      </c>
      <c r="Q189" s="11"/>
      <c r="R189" s="5"/>
      <c r="S189" s="12"/>
      <c r="T189" s="9">
        <f t="shared" si="33"/>
        <v>0</v>
      </c>
      <c r="U189" s="11"/>
      <c r="V189" s="5"/>
      <c r="W189" s="12"/>
      <c r="X189" s="9">
        <f t="shared" si="34"/>
        <v>0</v>
      </c>
      <c r="Y189" s="9" t="e">
        <f>(#REF!+#REF!+#REF!)</f>
        <v>#REF!</v>
      </c>
      <c r="Z189" s="9">
        <f t="shared" si="35"/>
        <v>0</v>
      </c>
    </row>
    <row r="190" spans="1:26" x14ac:dyDescent="0.3">
      <c r="A190" s="5"/>
      <c r="B190" s="5"/>
      <c r="C190" s="5" t="e">
        <f>VLOOKUP(Table26891023[[#This Row],[Redni broj natjecatelja]],'Popis sudionika'!$A$4:$C$300,2,TRUE)</f>
        <v>#N/A</v>
      </c>
      <c r="D190" s="5" t="e">
        <f>VLOOKUP(Table26891023[[#This Row],[Redni broj natjecatelja]],'Popis sudionika'!$A$4:$C$300,3,TRUE)</f>
        <v>#N/A</v>
      </c>
      <c r="E190" s="11"/>
      <c r="F190" s="5"/>
      <c r="G190" s="12"/>
      <c r="H190" s="9">
        <f t="shared" si="30"/>
        <v>0</v>
      </c>
      <c r="I190" s="11"/>
      <c r="J190" s="5"/>
      <c r="K190" s="12"/>
      <c r="L190" s="9">
        <f t="shared" si="31"/>
        <v>0</v>
      </c>
      <c r="M190" s="11"/>
      <c r="N190" s="5"/>
      <c r="O190" s="12"/>
      <c r="P190" s="9">
        <f t="shared" si="32"/>
        <v>0</v>
      </c>
      <c r="Q190" s="11"/>
      <c r="R190" s="5"/>
      <c r="S190" s="12"/>
      <c r="T190" s="9">
        <f t="shared" si="33"/>
        <v>0</v>
      </c>
      <c r="U190" s="11"/>
      <c r="V190" s="5"/>
      <c r="W190" s="12"/>
      <c r="X190" s="9">
        <f t="shared" si="34"/>
        <v>0</v>
      </c>
      <c r="Y190" s="9" t="e">
        <f>(#REF!+#REF!+#REF!)</f>
        <v>#REF!</v>
      </c>
      <c r="Z190" s="9">
        <f t="shared" si="35"/>
        <v>0</v>
      </c>
    </row>
    <row r="191" spans="1:26" x14ac:dyDescent="0.3">
      <c r="A191" s="5"/>
      <c r="B191" s="5"/>
      <c r="C191" s="5" t="e">
        <f>VLOOKUP(Table26891023[[#This Row],[Redni broj natjecatelja]],'Popis sudionika'!$A$4:$C$300,2,TRUE)</f>
        <v>#N/A</v>
      </c>
      <c r="D191" s="5" t="e">
        <f>VLOOKUP(Table26891023[[#This Row],[Redni broj natjecatelja]],'Popis sudionika'!$A$4:$C$300,3,TRUE)</f>
        <v>#N/A</v>
      </c>
      <c r="E191" s="11"/>
      <c r="F191" s="5"/>
      <c r="G191" s="12"/>
      <c r="H191" s="9">
        <f t="shared" si="30"/>
        <v>0</v>
      </c>
      <c r="I191" s="11"/>
      <c r="J191" s="5"/>
      <c r="K191" s="12"/>
      <c r="L191" s="9">
        <f t="shared" si="31"/>
        <v>0</v>
      </c>
      <c r="M191" s="11"/>
      <c r="N191" s="5"/>
      <c r="O191" s="12"/>
      <c r="P191" s="9">
        <f t="shared" si="32"/>
        <v>0</v>
      </c>
      <c r="Q191" s="11"/>
      <c r="R191" s="5"/>
      <c r="S191" s="12"/>
      <c r="T191" s="9">
        <f t="shared" si="33"/>
        <v>0</v>
      </c>
      <c r="U191" s="11"/>
      <c r="V191" s="5"/>
      <c r="W191" s="12"/>
      <c r="X191" s="9">
        <f t="shared" si="34"/>
        <v>0</v>
      </c>
      <c r="Y191" s="9" t="e">
        <f>(#REF!+#REF!+#REF!)</f>
        <v>#REF!</v>
      </c>
      <c r="Z191" s="9">
        <f t="shared" si="35"/>
        <v>0</v>
      </c>
    </row>
    <row r="192" spans="1:26" x14ac:dyDescent="0.3">
      <c r="A192" s="5"/>
      <c r="B192" s="5"/>
      <c r="C192" s="5" t="e">
        <f>VLOOKUP(Table26891023[[#This Row],[Redni broj natjecatelja]],'Popis sudionika'!$A$4:$C$300,2,TRUE)</f>
        <v>#N/A</v>
      </c>
      <c r="D192" s="5" t="e">
        <f>VLOOKUP(Table26891023[[#This Row],[Redni broj natjecatelja]],'Popis sudionika'!$A$4:$C$300,3,TRUE)</f>
        <v>#N/A</v>
      </c>
      <c r="E192" s="11"/>
      <c r="F192" s="5"/>
      <c r="G192" s="12"/>
      <c r="H192" s="9">
        <f t="shared" si="30"/>
        <v>0</v>
      </c>
      <c r="I192" s="11"/>
      <c r="J192" s="5"/>
      <c r="K192" s="12"/>
      <c r="L192" s="9">
        <f t="shared" si="31"/>
        <v>0</v>
      </c>
      <c r="M192" s="11"/>
      <c r="N192" s="5"/>
      <c r="O192" s="12"/>
      <c r="P192" s="9">
        <f t="shared" si="32"/>
        <v>0</v>
      </c>
      <c r="Q192" s="11"/>
      <c r="R192" s="5"/>
      <c r="S192" s="12"/>
      <c r="T192" s="9">
        <f t="shared" si="33"/>
        <v>0</v>
      </c>
      <c r="U192" s="11"/>
      <c r="V192" s="5"/>
      <c r="W192" s="12"/>
      <c r="X192" s="9">
        <f t="shared" si="34"/>
        <v>0</v>
      </c>
      <c r="Y192" s="9" t="e">
        <f>(#REF!+#REF!+#REF!)</f>
        <v>#REF!</v>
      </c>
      <c r="Z192" s="9">
        <f t="shared" si="35"/>
        <v>0</v>
      </c>
    </row>
    <row r="193" spans="1:26" x14ac:dyDescent="0.3">
      <c r="A193" s="5"/>
      <c r="B193" s="5"/>
      <c r="C193" s="5" t="e">
        <f>VLOOKUP(Table26891023[[#This Row],[Redni broj natjecatelja]],'Popis sudionika'!$A$4:$C$300,2,TRUE)</f>
        <v>#N/A</v>
      </c>
      <c r="D193" s="5" t="e">
        <f>VLOOKUP(Table26891023[[#This Row],[Redni broj natjecatelja]],'Popis sudionika'!$A$4:$C$300,3,TRUE)</f>
        <v>#N/A</v>
      </c>
      <c r="E193" s="11"/>
      <c r="F193" s="5"/>
      <c r="G193" s="12"/>
      <c r="H193" s="9">
        <f t="shared" si="30"/>
        <v>0</v>
      </c>
      <c r="I193" s="11"/>
      <c r="J193" s="5"/>
      <c r="K193" s="12"/>
      <c r="L193" s="9">
        <f t="shared" si="31"/>
        <v>0</v>
      </c>
      <c r="M193" s="11"/>
      <c r="N193" s="5"/>
      <c r="O193" s="12"/>
      <c r="P193" s="9">
        <f t="shared" si="32"/>
        <v>0</v>
      </c>
      <c r="Q193" s="11"/>
      <c r="R193" s="5"/>
      <c r="S193" s="12"/>
      <c r="T193" s="9">
        <f t="shared" si="33"/>
        <v>0</v>
      </c>
      <c r="U193" s="11"/>
      <c r="V193" s="5"/>
      <c r="W193" s="12"/>
      <c r="X193" s="9">
        <f t="shared" si="34"/>
        <v>0</v>
      </c>
      <c r="Y193" s="9" t="e">
        <f>(#REF!+#REF!+#REF!)</f>
        <v>#REF!</v>
      </c>
      <c r="Z193" s="9">
        <f t="shared" si="35"/>
        <v>0</v>
      </c>
    </row>
    <row r="194" spans="1:26" x14ac:dyDescent="0.3">
      <c r="A194" s="5"/>
      <c r="B194" s="5"/>
      <c r="C194" s="5" t="e">
        <f>VLOOKUP(Table26891023[[#This Row],[Redni broj natjecatelja]],'Popis sudionika'!$A$4:$C$300,2,TRUE)</f>
        <v>#N/A</v>
      </c>
      <c r="D194" s="5" t="e">
        <f>VLOOKUP(Table26891023[[#This Row],[Redni broj natjecatelja]],'Popis sudionika'!$A$4:$C$300,3,TRUE)</f>
        <v>#N/A</v>
      </c>
      <c r="E194" s="11"/>
      <c r="F194" s="5"/>
      <c r="G194" s="12"/>
      <c r="H194" s="9">
        <f t="shared" si="30"/>
        <v>0</v>
      </c>
      <c r="I194" s="11"/>
      <c r="J194" s="5"/>
      <c r="K194" s="12"/>
      <c r="L194" s="9">
        <f t="shared" si="31"/>
        <v>0</v>
      </c>
      <c r="M194" s="11"/>
      <c r="N194" s="5"/>
      <c r="O194" s="12"/>
      <c r="P194" s="9">
        <f t="shared" si="32"/>
        <v>0</v>
      </c>
      <c r="Q194" s="11"/>
      <c r="R194" s="5"/>
      <c r="S194" s="12"/>
      <c r="T194" s="9">
        <f t="shared" si="33"/>
        <v>0</v>
      </c>
      <c r="U194" s="11"/>
      <c r="V194" s="5"/>
      <c r="W194" s="12"/>
      <c r="X194" s="9">
        <f t="shared" si="34"/>
        <v>0</v>
      </c>
      <c r="Y194" s="9" t="e">
        <f>(#REF!+#REF!+#REF!)</f>
        <v>#REF!</v>
      </c>
      <c r="Z194" s="9">
        <f t="shared" si="35"/>
        <v>0</v>
      </c>
    </row>
    <row r="195" spans="1:26" x14ac:dyDescent="0.3">
      <c r="A195" s="5"/>
      <c r="B195" s="5"/>
      <c r="C195" s="5" t="e">
        <f>VLOOKUP(Table26891023[[#This Row],[Redni broj natjecatelja]],'Popis sudionika'!$A$4:$C$300,2,TRUE)</f>
        <v>#N/A</v>
      </c>
      <c r="D195" s="5" t="e">
        <f>VLOOKUP(Table26891023[[#This Row],[Redni broj natjecatelja]],'Popis sudionika'!$A$4:$C$300,3,TRUE)</f>
        <v>#N/A</v>
      </c>
      <c r="E195" s="11"/>
      <c r="F195" s="5"/>
      <c r="G195" s="12"/>
      <c r="H195" s="9">
        <f t="shared" si="30"/>
        <v>0</v>
      </c>
      <c r="I195" s="11"/>
      <c r="J195" s="5"/>
      <c r="K195" s="12"/>
      <c r="L195" s="9">
        <f t="shared" si="31"/>
        <v>0</v>
      </c>
      <c r="M195" s="11"/>
      <c r="N195" s="5"/>
      <c r="O195" s="12"/>
      <c r="P195" s="9">
        <f t="shared" si="32"/>
        <v>0</v>
      </c>
      <c r="Q195" s="11"/>
      <c r="R195" s="5"/>
      <c r="S195" s="12"/>
      <c r="T195" s="9">
        <f t="shared" si="33"/>
        <v>0</v>
      </c>
      <c r="U195" s="11"/>
      <c r="V195" s="5"/>
      <c r="W195" s="12"/>
      <c r="X195" s="9">
        <f t="shared" si="34"/>
        <v>0</v>
      </c>
      <c r="Y195" s="9" t="e">
        <f>(#REF!+#REF!+#REF!)</f>
        <v>#REF!</v>
      </c>
      <c r="Z195" s="9">
        <f t="shared" si="35"/>
        <v>0</v>
      </c>
    </row>
    <row r="196" spans="1:26" x14ac:dyDescent="0.3">
      <c r="A196" s="5"/>
      <c r="B196" s="5"/>
      <c r="C196" s="5" t="e">
        <f>VLOOKUP(Table26891023[[#This Row],[Redni broj natjecatelja]],'Popis sudionika'!$A$4:$C$300,2,TRUE)</f>
        <v>#N/A</v>
      </c>
      <c r="D196" s="5" t="e">
        <f>VLOOKUP(Table26891023[[#This Row],[Redni broj natjecatelja]],'Popis sudionika'!$A$4:$C$300,3,TRUE)</f>
        <v>#N/A</v>
      </c>
      <c r="E196" s="11"/>
      <c r="F196" s="5"/>
      <c r="G196" s="12"/>
      <c r="H196" s="9">
        <f t="shared" ref="H196:H200" si="36">(E196+F196+G196)</f>
        <v>0</v>
      </c>
      <c r="I196" s="11"/>
      <c r="J196" s="5"/>
      <c r="K196" s="12"/>
      <c r="L196" s="9">
        <f t="shared" ref="L196:L200" si="37">(I196+J196+K196)</f>
        <v>0</v>
      </c>
      <c r="M196" s="11"/>
      <c r="N196" s="5"/>
      <c r="O196" s="12"/>
      <c r="P196" s="9">
        <f t="shared" ref="P196:P200" si="38">(M196+N196+O196)</f>
        <v>0</v>
      </c>
      <c r="Q196" s="11"/>
      <c r="R196" s="5"/>
      <c r="S196" s="12"/>
      <c r="T196" s="9">
        <f t="shared" ref="T196:T200" si="39">(Q196+R196+S196)</f>
        <v>0</v>
      </c>
      <c r="U196" s="11"/>
      <c r="V196" s="5"/>
      <c r="W196" s="12"/>
      <c r="X196" s="9">
        <f t="shared" ref="X196:X200" si="40">(U196+V196+W196)</f>
        <v>0</v>
      </c>
      <c r="Y196" s="9" t="e">
        <f>(#REF!+#REF!+#REF!)</f>
        <v>#REF!</v>
      </c>
      <c r="Z196" s="9">
        <f t="shared" si="35"/>
        <v>0</v>
      </c>
    </row>
    <row r="197" spans="1:26" x14ac:dyDescent="0.3">
      <c r="A197" s="5"/>
      <c r="B197" s="5"/>
      <c r="C197" s="5" t="e">
        <f>VLOOKUP(Table26891023[[#This Row],[Redni broj natjecatelja]],'Popis sudionika'!$A$4:$C$300,2,TRUE)</f>
        <v>#N/A</v>
      </c>
      <c r="D197" s="5" t="e">
        <f>VLOOKUP(Table26891023[[#This Row],[Redni broj natjecatelja]],'Popis sudionika'!$A$4:$C$300,3,TRUE)</f>
        <v>#N/A</v>
      </c>
      <c r="E197" s="11"/>
      <c r="F197" s="5"/>
      <c r="G197" s="12"/>
      <c r="H197" s="9">
        <f t="shared" si="36"/>
        <v>0</v>
      </c>
      <c r="I197" s="11"/>
      <c r="J197" s="5"/>
      <c r="K197" s="12"/>
      <c r="L197" s="9">
        <f t="shared" si="37"/>
        <v>0</v>
      </c>
      <c r="M197" s="11"/>
      <c r="N197" s="5"/>
      <c r="O197" s="12"/>
      <c r="P197" s="9">
        <f t="shared" si="38"/>
        <v>0</v>
      </c>
      <c r="Q197" s="11"/>
      <c r="R197" s="5"/>
      <c r="S197" s="12"/>
      <c r="T197" s="9">
        <f t="shared" si="39"/>
        <v>0</v>
      </c>
      <c r="U197" s="11"/>
      <c r="V197" s="5"/>
      <c r="W197" s="12"/>
      <c r="X197" s="9">
        <f t="shared" si="40"/>
        <v>0</v>
      </c>
      <c r="Y197" s="9" t="e">
        <f>(#REF!+#REF!+#REF!)</f>
        <v>#REF!</v>
      </c>
      <c r="Z197" s="9">
        <f t="shared" si="35"/>
        <v>0</v>
      </c>
    </row>
    <row r="198" spans="1:26" x14ac:dyDescent="0.3">
      <c r="A198" s="5"/>
      <c r="B198" s="5"/>
      <c r="C198" s="5" t="e">
        <f>VLOOKUP(Table26891023[[#This Row],[Redni broj natjecatelja]],'Popis sudionika'!$A$4:$C$300,2,TRUE)</f>
        <v>#N/A</v>
      </c>
      <c r="D198" s="5" t="e">
        <f>VLOOKUP(Table26891023[[#This Row],[Redni broj natjecatelja]],'Popis sudionika'!$A$4:$C$300,3,TRUE)</f>
        <v>#N/A</v>
      </c>
      <c r="E198" s="11"/>
      <c r="F198" s="5"/>
      <c r="G198" s="12"/>
      <c r="H198" s="9">
        <f t="shared" si="36"/>
        <v>0</v>
      </c>
      <c r="I198" s="11"/>
      <c r="J198" s="5"/>
      <c r="K198" s="12"/>
      <c r="L198" s="9">
        <f t="shared" si="37"/>
        <v>0</v>
      </c>
      <c r="M198" s="11"/>
      <c r="N198" s="5"/>
      <c r="O198" s="12"/>
      <c r="P198" s="9">
        <f t="shared" si="38"/>
        <v>0</v>
      </c>
      <c r="Q198" s="11"/>
      <c r="R198" s="5"/>
      <c r="S198" s="12"/>
      <c r="T198" s="9">
        <f t="shared" si="39"/>
        <v>0</v>
      </c>
      <c r="U198" s="11"/>
      <c r="V198" s="5"/>
      <c r="W198" s="12"/>
      <c r="X198" s="9">
        <f t="shared" si="40"/>
        <v>0</v>
      </c>
      <c r="Y198" s="9" t="e">
        <f>(#REF!+#REF!+#REF!)</f>
        <v>#REF!</v>
      </c>
      <c r="Z198" s="9">
        <f t="shared" si="35"/>
        <v>0</v>
      </c>
    </row>
    <row r="199" spans="1:26" x14ac:dyDescent="0.3">
      <c r="A199" s="5"/>
      <c r="B199" s="5"/>
      <c r="C199" s="5" t="e">
        <f>VLOOKUP(Table26891023[[#This Row],[Redni broj natjecatelja]],'Popis sudionika'!$A$4:$C$300,2,TRUE)</f>
        <v>#N/A</v>
      </c>
      <c r="D199" s="5" t="e">
        <f>VLOOKUP(Table26891023[[#This Row],[Redni broj natjecatelja]],'Popis sudionika'!$A$4:$C$300,3,TRUE)</f>
        <v>#N/A</v>
      </c>
      <c r="E199" s="11"/>
      <c r="F199" s="5"/>
      <c r="G199" s="12"/>
      <c r="H199" s="9">
        <f t="shared" si="36"/>
        <v>0</v>
      </c>
      <c r="I199" s="11"/>
      <c r="J199" s="5"/>
      <c r="K199" s="12"/>
      <c r="L199" s="9">
        <f t="shared" si="37"/>
        <v>0</v>
      </c>
      <c r="M199" s="11"/>
      <c r="N199" s="5"/>
      <c r="O199" s="12"/>
      <c r="P199" s="9">
        <f t="shared" si="38"/>
        <v>0</v>
      </c>
      <c r="Q199" s="11"/>
      <c r="R199" s="5"/>
      <c r="S199" s="12"/>
      <c r="T199" s="9">
        <f t="shared" si="39"/>
        <v>0</v>
      </c>
      <c r="U199" s="11"/>
      <c r="V199" s="5"/>
      <c r="W199" s="12"/>
      <c r="X199" s="9">
        <f t="shared" si="40"/>
        <v>0</v>
      </c>
      <c r="Y199" s="9" t="e">
        <f>(#REF!+#REF!+#REF!)</f>
        <v>#REF!</v>
      </c>
      <c r="Z199" s="9">
        <f t="shared" si="35"/>
        <v>0</v>
      </c>
    </row>
    <row r="200" spans="1:26" ht="15" thickBot="1" x14ac:dyDescent="0.35">
      <c r="A200" s="5"/>
      <c r="B200" s="5"/>
      <c r="C200" s="5" t="e">
        <f>VLOOKUP(Table26891023[[#This Row],[Redni broj natjecatelja]],'Popis sudionika'!$A$4:$C$300,2,TRUE)</f>
        <v>#N/A</v>
      </c>
      <c r="D200" s="5" t="e">
        <f>VLOOKUP(Table26891023[[#This Row],[Redni broj natjecatelja]],'Popis sudionika'!$A$4:$C$300,3,TRUE)</f>
        <v>#N/A</v>
      </c>
      <c r="E200" s="13"/>
      <c r="F200" s="14"/>
      <c r="G200" s="15"/>
      <c r="H200" s="10">
        <f t="shared" si="36"/>
        <v>0</v>
      </c>
      <c r="I200" s="13"/>
      <c r="J200" s="14"/>
      <c r="K200" s="15"/>
      <c r="L200" s="10">
        <f t="shared" si="37"/>
        <v>0</v>
      </c>
      <c r="M200" s="13"/>
      <c r="N200" s="14"/>
      <c r="O200" s="15"/>
      <c r="P200" s="10">
        <f t="shared" si="38"/>
        <v>0</v>
      </c>
      <c r="Q200" s="13"/>
      <c r="R200" s="14"/>
      <c r="S200" s="15"/>
      <c r="T200" s="10">
        <f t="shared" si="39"/>
        <v>0</v>
      </c>
      <c r="U200" s="13"/>
      <c r="V200" s="14"/>
      <c r="W200" s="15"/>
      <c r="X200" s="10">
        <f t="shared" si="40"/>
        <v>0</v>
      </c>
      <c r="Y200" s="10" t="e">
        <f>(#REF!+#REF!+#REF!)</f>
        <v>#REF!</v>
      </c>
      <c r="Z200" s="10">
        <f t="shared" si="35"/>
        <v>0</v>
      </c>
    </row>
    <row r="201" spans="1:26" ht="15" thickTop="1" x14ac:dyDescent="0.3"/>
  </sheetData>
  <mergeCells count="1">
    <mergeCell ref="A1:D1"/>
  </mergeCells>
  <pageMargins left="0.7" right="0.7" top="0.75" bottom="0.75" header="0.3" footer="0.3"/>
  <pageSetup paperSize="9" scale="47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1648-028C-422E-8EB1-7269AC022DA8}">
  <dimension ref="A1:Z200"/>
  <sheetViews>
    <sheetView topLeftCell="B1" zoomScale="84" zoomScaleNormal="84" workbookViewId="0">
      <selection activeCell="Y205" sqref="Y205"/>
    </sheetView>
  </sheetViews>
  <sheetFormatPr defaultRowHeight="14.4" x14ac:dyDescent="0.3"/>
  <cols>
    <col min="1" max="1" width="13.6640625" hidden="1" customWidth="1"/>
    <col min="2" max="2" width="9.44140625" customWidth="1"/>
    <col min="3" max="3" width="18.109375" customWidth="1"/>
    <col min="4" max="4" width="20" customWidth="1"/>
    <col min="5" max="5" width="13" hidden="1" customWidth="1"/>
    <col min="6" max="8" width="10.33203125" hidden="1" customWidth="1"/>
    <col min="9" max="9" width="15.5546875" hidden="1" customWidth="1"/>
    <col min="10" max="12" width="10.33203125" hidden="1" customWidth="1"/>
    <col min="13" max="13" width="15.5546875" hidden="1" customWidth="1"/>
    <col min="14" max="16" width="10.33203125" hidden="1" customWidth="1"/>
    <col min="17" max="17" width="15.5546875" hidden="1" customWidth="1"/>
    <col min="18" max="20" width="10.33203125" hidden="1" customWidth="1"/>
    <col min="21" max="21" width="15.5546875" hidden="1" customWidth="1"/>
    <col min="22" max="24" width="10.33203125" hidden="1" customWidth="1"/>
    <col min="25" max="25" width="22.5546875" bestFit="1" customWidth="1"/>
    <col min="26" max="26" width="11.44140625" customWidth="1"/>
  </cols>
  <sheetData>
    <row r="1" spans="1:26" ht="14.55" x14ac:dyDescent="0.3">
      <c r="A1" s="28" t="s">
        <v>197</v>
      </c>
      <c r="B1" s="28"/>
      <c r="C1" s="28"/>
      <c r="D1" s="28"/>
    </row>
    <row r="3" spans="1:26" s="3" customFormat="1" ht="28.8" x14ac:dyDescent="0.3">
      <c r="A3" s="2" t="s">
        <v>24</v>
      </c>
      <c r="B3" s="2" t="s">
        <v>23</v>
      </c>
      <c r="C3" s="1" t="s">
        <v>25</v>
      </c>
      <c r="D3" s="1" t="s">
        <v>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29</v>
      </c>
      <c r="Z3" s="2" t="s">
        <v>1</v>
      </c>
    </row>
    <row r="4" spans="1:26" x14ac:dyDescent="0.3">
      <c r="A4" s="19" t="s">
        <v>194</v>
      </c>
      <c r="B4" s="19" t="s">
        <v>194</v>
      </c>
      <c r="C4" s="19" t="str">
        <f>VLOOKUP(Table2689102[[#This Row],[Redni broj natjecatelja]],'Popis sudionika'!$A$4:$C$300,2,TRUE)</f>
        <v>Romak Kragl</v>
      </c>
      <c r="D4" s="19" t="str">
        <f>VLOOKUP(Table2689102[[#This Row],[Redni broj natjecatelja]],'Popis sudionika'!$A$4:$C$300,3,TRUE)</f>
        <v>Gornje Brezovo, SLO</v>
      </c>
      <c r="E4" s="20">
        <v>14.7</v>
      </c>
      <c r="F4" s="19">
        <v>19.100000000000001</v>
      </c>
      <c r="G4" s="21">
        <v>22.7</v>
      </c>
      <c r="H4" s="22">
        <f t="shared" ref="H4:H35" si="0">(E4+F4+G4)</f>
        <v>56.5</v>
      </c>
      <c r="I4" s="20">
        <v>14.7</v>
      </c>
      <c r="J4" s="19">
        <v>19</v>
      </c>
      <c r="K4" s="21">
        <v>23.4</v>
      </c>
      <c r="L4" s="22">
        <f t="shared" ref="L4:L35" si="1">(I4+J4+K4)</f>
        <v>57.1</v>
      </c>
      <c r="M4" s="20">
        <v>14.5</v>
      </c>
      <c r="N4" s="19">
        <v>18.899999999999999</v>
      </c>
      <c r="O4" s="21">
        <v>24.5</v>
      </c>
      <c r="P4" s="22">
        <f t="shared" ref="P4:P35" si="2">(M4+N4+O4)</f>
        <v>57.9</v>
      </c>
      <c r="Q4" s="20">
        <v>14.7</v>
      </c>
      <c r="R4" s="19">
        <v>18.899999999999999</v>
      </c>
      <c r="S4" s="21">
        <v>24.1</v>
      </c>
      <c r="T4" s="22">
        <f t="shared" ref="T4:T35" si="3">(Q4+R4+S4)</f>
        <v>57.699999999999996</v>
      </c>
      <c r="U4" s="20">
        <v>14.3</v>
      </c>
      <c r="V4" s="19">
        <v>19.399999999999999</v>
      </c>
      <c r="W4" s="21">
        <v>24.2</v>
      </c>
      <c r="X4" s="22">
        <f t="shared" ref="X4:X35" si="4">(U4+V4+W4)</f>
        <v>57.900000000000006</v>
      </c>
      <c r="Y4" s="22" t="s">
        <v>196</v>
      </c>
      <c r="Z4" s="22">
        <f t="shared" ref="Z4:Z35" si="5">(H4+L4+P4+T4+X4)/5</f>
        <v>57.42</v>
      </c>
    </row>
    <row r="5" spans="1:26" x14ac:dyDescent="0.3">
      <c r="A5" s="19" t="s">
        <v>192</v>
      </c>
      <c r="B5" s="19" t="s">
        <v>192</v>
      </c>
      <c r="C5" s="19" t="str">
        <f>VLOOKUP(Table2689102[[#This Row],[Redni broj natjecatelja]],'Popis sudionika'!$A$4:$C$300,2,TRUE)</f>
        <v>Milan Janežić</v>
      </c>
      <c r="D5" s="19" t="str">
        <f>VLOOKUP(Table2689102[[#This Row],[Redni broj natjecatelja]],'Popis sudionika'!$A$4:$C$300,3,TRUE)</f>
        <v>Škocjan, SLO</v>
      </c>
      <c r="E5" s="20">
        <v>14.8</v>
      </c>
      <c r="F5" s="19">
        <v>19.8</v>
      </c>
      <c r="G5" s="21">
        <v>24.1</v>
      </c>
      <c r="H5" s="22">
        <f t="shared" si="0"/>
        <v>58.7</v>
      </c>
      <c r="I5" s="20">
        <v>14.3</v>
      </c>
      <c r="J5" s="19">
        <v>18.3</v>
      </c>
      <c r="K5" s="21">
        <v>22.3</v>
      </c>
      <c r="L5" s="22">
        <f t="shared" si="1"/>
        <v>54.900000000000006</v>
      </c>
      <c r="M5" s="20">
        <v>14.7</v>
      </c>
      <c r="N5" s="19">
        <v>19</v>
      </c>
      <c r="O5" s="21">
        <v>23.1</v>
      </c>
      <c r="P5" s="22">
        <f t="shared" si="2"/>
        <v>56.800000000000004</v>
      </c>
      <c r="Q5" s="20">
        <v>14.7</v>
      </c>
      <c r="R5" s="19">
        <v>19.2</v>
      </c>
      <c r="S5" s="21">
        <v>23.8</v>
      </c>
      <c r="T5" s="22">
        <f t="shared" si="3"/>
        <v>57.7</v>
      </c>
      <c r="U5" s="20">
        <v>14.6</v>
      </c>
      <c r="V5" s="19">
        <v>19.2</v>
      </c>
      <c r="W5" s="21">
        <v>23.9</v>
      </c>
      <c r="X5" s="22">
        <f t="shared" si="4"/>
        <v>57.699999999999996</v>
      </c>
      <c r="Y5" s="22" t="s">
        <v>196</v>
      </c>
      <c r="Z5" s="22">
        <f t="shared" si="5"/>
        <v>57.160000000000004</v>
      </c>
    </row>
    <row r="6" spans="1:26" x14ac:dyDescent="0.3">
      <c r="A6" s="19" t="s">
        <v>187</v>
      </c>
      <c r="B6" s="19" t="s">
        <v>187</v>
      </c>
      <c r="C6" s="19" t="str">
        <f>VLOOKUP(Table2689102[[#This Row],[Redni broj natjecatelja]],'Popis sudionika'!$A$4:$C$300,2,TRUE)</f>
        <v>Ante Zrno Caja</v>
      </c>
      <c r="D6" s="19" t="str">
        <f>VLOOKUP(Table2689102[[#This Row],[Redni broj natjecatelja]],'Popis sudionika'!$A$4:$C$300,3,TRUE)</f>
        <v>Šujica</v>
      </c>
      <c r="E6" s="20">
        <v>14.2</v>
      </c>
      <c r="F6" s="19">
        <v>18.899999999999999</v>
      </c>
      <c r="G6" s="21">
        <v>23.1</v>
      </c>
      <c r="H6" s="22">
        <f t="shared" si="0"/>
        <v>56.199999999999996</v>
      </c>
      <c r="I6" s="20">
        <v>14</v>
      </c>
      <c r="J6" s="19">
        <v>19.100000000000001</v>
      </c>
      <c r="K6" s="21">
        <v>24</v>
      </c>
      <c r="L6" s="22">
        <f t="shared" si="1"/>
        <v>57.1</v>
      </c>
      <c r="M6" s="20">
        <v>14.1</v>
      </c>
      <c r="N6" s="19">
        <v>19.2</v>
      </c>
      <c r="O6" s="21">
        <v>23.2</v>
      </c>
      <c r="P6" s="22">
        <f t="shared" si="2"/>
        <v>56.5</v>
      </c>
      <c r="Q6" s="20">
        <v>14.1</v>
      </c>
      <c r="R6" s="19">
        <v>19.2</v>
      </c>
      <c r="S6" s="21">
        <v>23.5</v>
      </c>
      <c r="T6" s="22">
        <f t="shared" si="3"/>
        <v>56.8</v>
      </c>
      <c r="U6" s="20">
        <v>14.5</v>
      </c>
      <c r="V6" s="19">
        <v>19</v>
      </c>
      <c r="W6" s="21">
        <v>23.6</v>
      </c>
      <c r="X6" s="22">
        <f t="shared" si="4"/>
        <v>57.1</v>
      </c>
      <c r="Y6" s="22" t="s">
        <v>195</v>
      </c>
      <c r="Z6" s="22">
        <f t="shared" si="5"/>
        <v>56.740000000000009</v>
      </c>
    </row>
    <row r="7" spans="1:26" x14ac:dyDescent="0.3">
      <c r="A7" s="19" t="s">
        <v>189</v>
      </c>
      <c r="B7" s="19" t="s">
        <v>189</v>
      </c>
      <c r="C7" s="19" t="str">
        <f>VLOOKUP(Table2689102[[#This Row],[Redni broj natjecatelja]],'Popis sudionika'!$A$4:$C$300,2,TRUE)</f>
        <v>Ante Milas</v>
      </c>
      <c r="D7" s="19" t="str">
        <f>VLOOKUP(Table2689102[[#This Row],[Redni broj natjecatelja]],'Popis sudionika'!$A$4:$C$300,3,TRUE)</f>
        <v>Osijek, HR</v>
      </c>
      <c r="E7" s="20">
        <v>14.8</v>
      </c>
      <c r="F7" s="19">
        <v>19.100000000000001</v>
      </c>
      <c r="G7" s="21">
        <v>22.5</v>
      </c>
      <c r="H7" s="22">
        <f t="shared" si="0"/>
        <v>56.400000000000006</v>
      </c>
      <c r="I7" s="20">
        <v>14.4</v>
      </c>
      <c r="J7" s="19">
        <v>19</v>
      </c>
      <c r="K7" s="21">
        <v>22.6</v>
      </c>
      <c r="L7" s="22">
        <f t="shared" si="1"/>
        <v>56</v>
      </c>
      <c r="M7" s="20">
        <v>14.5</v>
      </c>
      <c r="N7" s="19">
        <v>19.2</v>
      </c>
      <c r="O7" s="21">
        <v>22.7</v>
      </c>
      <c r="P7" s="22">
        <f t="shared" si="2"/>
        <v>56.400000000000006</v>
      </c>
      <c r="Q7" s="20">
        <v>14.6</v>
      </c>
      <c r="R7" s="19">
        <v>19.3</v>
      </c>
      <c r="S7" s="21">
        <v>23.1</v>
      </c>
      <c r="T7" s="22">
        <f t="shared" si="3"/>
        <v>57</v>
      </c>
      <c r="U7" s="20">
        <v>14.1</v>
      </c>
      <c r="V7" s="19">
        <v>18.899999999999999</v>
      </c>
      <c r="W7" s="21">
        <v>23.9</v>
      </c>
      <c r="X7" s="22">
        <f t="shared" si="4"/>
        <v>56.9</v>
      </c>
      <c r="Y7" s="22" t="s">
        <v>195</v>
      </c>
      <c r="Z7" s="22">
        <f t="shared" si="5"/>
        <v>56.54</v>
      </c>
    </row>
    <row r="8" spans="1:26" x14ac:dyDescent="0.3">
      <c r="A8" s="19" t="s">
        <v>185</v>
      </c>
      <c r="B8" s="19" t="s">
        <v>185</v>
      </c>
      <c r="C8" s="19" t="str">
        <f>VLOOKUP(Table2689102[[#This Row],[Redni broj natjecatelja]],'Popis sudionika'!$A$4:$C$300,2,TRUE)</f>
        <v>Marija Živković</v>
      </c>
      <c r="D8" s="19" t="str">
        <f>VLOOKUP(Table2689102[[#This Row],[Redni broj natjecatelja]],'Popis sudionika'!$A$4:$C$300,3,TRUE)</f>
        <v>Vir, Štitar</v>
      </c>
      <c r="E8" s="20">
        <v>14.3</v>
      </c>
      <c r="F8" s="19">
        <v>19.2</v>
      </c>
      <c r="G8" s="21">
        <v>23.7</v>
      </c>
      <c r="H8" s="22">
        <f t="shared" si="0"/>
        <v>57.2</v>
      </c>
      <c r="I8" s="20">
        <v>14.2</v>
      </c>
      <c r="J8" s="19">
        <v>19.100000000000001</v>
      </c>
      <c r="K8" s="21">
        <v>24.1</v>
      </c>
      <c r="L8" s="22">
        <f t="shared" si="1"/>
        <v>57.4</v>
      </c>
      <c r="M8" s="20">
        <v>14.1</v>
      </c>
      <c r="N8" s="19">
        <v>18.8</v>
      </c>
      <c r="O8" s="21">
        <v>23.1</v>
      </c>
      <c r="P8" s="22">
        <f t="shared" si="2"/>
        <v>56</v>
      </c>
      <c r="Q8" s="20">
        <v>14.15</v>
      </c>
      <c r="R8" s="19">
        <v>18.8</v>
      </c>
      <c r="S8" s="21">
        <v>23</v>
      </c>
      <c r="T8" s="22">
        <f t="shared" si="3"/>
        <v>55.95</v>
      </c>
      <c r="U8" s="20">
        <v>14.2</v>
      </c>
      <c r="V8" s="19">
        <v>18.8</v>
      </c>
      <c r="W8" s="21">
        <v>22.9</v>
      </c>
      <c r="X8" s="22">
        <f t="shared" si="4"/>
        <v>55.9</v>
      </c>
      <c r="Y8" s="22" t="s">
        <v>195</v>
      </c>
      <c r="Z8" s="22">
        <f t="shared" si="5"/>
        <v>56.489999999999995</v>
      </c>
    </row>
    <row r="9" spans="1:26" x14ac:dyDescent="0.3">
      <c r="A9" s="19" t="s">
        <v>182</v>
      </c>
      <c r="B9" s="19" t="s">
        <v>182</v>
      </c>
      <c r="C9" s="19" t="str">
        <f>VLOOKUP(Table2689102[[#This Row],[Redni broj natjecatelja]],'Popis sudionika'!$A$4:$C$300,2,TRUE)</f>
        <v>Joso Topić</v>
      </c>
      <c r="D9" s="19" t="str">
        <f>VLOOKUP(Table2689102[[#This Row],[Redni broj natjecatelja]],'Popis sudionika'!$A$4:$C$300,3,TRUE)</f>
        <v>Domaljevac</v>
      </c>
      <c r="E9" s="20">
        <v>14.7</v>
      </c>
      <c r="F9" s="19">
        <v>19.5</v>
      </c>
      <c r="G9" s="21">
        <v>22.9</v>
      </c>
      <c r="H9" s="22">
        <f t="shared" si="0"/>
        <v>57.1</v>
      </c>
      <c r="I9" s="20">
        <v>14.4</v>
      </c>
      <c r="J9" s="19">
        <v>19.100000000000001</v>
      </c>
      <c r="K9" s="21">
        <v>23.1</v>
      </c>
      <c r="L9" s="22">
        <f t="shared" si="1"/>
        <v>56.6</v>
      </c>
      <c r="M9" s="20">
        <v>14.5</v>
      </c>
      <c r="N9" s="19">
        <v>19.100000000000001</v>
      </c>
      <c r="O9" s="21">
        <v>22.5</v>
      </c>
      <c r="P9" s="22">
        <f t="shared" si="2"/>
        <v>56.1</v>
      </c>
      <c r="Q9" s="20">
        <v>14.5</v>
      </c>
      <c r="R9" s="19">
        <v>19.2</v>
      </c>
      <c r="S9" s="21">
        <v>22.5</v>
      </c>
      <c r="T9" s="22">
        <f t="shared" si="3"/>
        <v>56.2</v>
      </c>
      <c r="U9" s="20">
        <v>14.6</v>
      </c>
      <c r="V9" s="19">
        <v>19</v>
      </c>
      <c r="W9" s="21">
        <v>22.7</v>
      </c>
      <c r="X9" s="22">
        <f t="shared" si="4"/>
        <v>56.3</v>
      </c>
      <c r="Y9" s="22" t="s">
        <v>195</v>
      </c>
      <c r="Z9" s="22">
        <f t="shared" si="5"/>
        <v>56.46</v>
      </c>
    </row>
    <row r="10" spans="1:26" x14ac:dyDescent="0.3">
      <c r="A10" s="19" t="s">
        <v>193</v>
      </c>
      <c r="B10" s="19" t="s">
        <v>193</v>
      </c>
      <c r="C10" s="19" t="str">
        <f>VLOOKUP(Table2689102[[#This Row],[Redni broj natjecatelja]],'Popis sudionika'!$A$4:$C$300,2,TRUE)</f>
        <v>Pršutana Krišto</v>
      </c>
      <c r="D10" s="19" t="str">
        <f>VLOOKUP(Table2689102[[#This Row],[Redni broj natjecatelja]],'Popis sudionika'!$A$4:$C$300,3,TRUE)</f>
        <v>Eminovo Selo</v>
      </c>
      <c r="E10" s="20">
        <v>14.5</v>
      </c>
      <c r="F10" s="19">
        <v>19.100000000000001</v>
      </c>
      <c r="G10" s="21">
        <v>22.4</v>
      </c>
      <c r="H10" s="22">
        <f t="shared" si="0"/>
        <v>56</v>
      </c>
      <c r="I10" s="20">
        <v>13.9</v>
      </c>
      <c r="J10" s="19">
        <v>18.7</v>
      </c>
      <c r="K10" s="21">
        <v>21.7</v>
      </c>
      <c r="L10" s="22">
        <f t="shared" si="1"/>
        <v>54.3</v>
      </c>
      <c r="M10" s="20">
        <v>13.8</v>
      </c>
      <c r="N10" s="19">
        <v>18.8</v>
      </c>
      <c r="O10" s="21">
        <v>23.2</v>
      </c>
      <c r="P10" s="22">
        <f t="shared" si="2"/>
        <v>55.8</v>
      </c>
      <c r="Q10" s="20">
        <v>13.9</v>
      </c>
      <c r="R10" s="19">
        <v>18.7</v>
      </c>
      <c r="S10" s="21">
        <v>23.9</v>
      </c>
      <c r="T10" s="22">
        <f t="shared" si="3"/>
        <v>56.5</v>
      </c>
      <c r="U10" s="20">
        <v>14.4</v>
      </c>
      <c r="V10" s="19">
        <v>19.2</v>
      </c>
      <c r="W10" s="21">
        <v>24.4</v>
      </c>
      <c r="X10" s="22">
        <f t="shared" si="4"/>
        <v>58</v>
      </c>
      <c r="Y10" s="22" t="s">
        <v>196</v>
      </c>
      <c r="Z10" s="22">
        <f t="shared" si="5"/>
        <v>56.120000000000005</v>
      </c>
    </row>
    <row r="11" spans="1:26" x14ac:dyDescent="0.3">
      <c r="A11" s="19" t="s">
        <v>190</v>
      </c>
      <c r="B11" s="19" t="s">
        <v>190</v>
      </c>
      <c r="C11" s="19" t="str">
        <f>VLOOKUP(Table2689102[[#This Row],[Redni broj natjecatelja]],'Popis sudionika'!$A$4:$C$300,2,TRUE)</f>
        <v>Ana Janežić</v>
      </c>
      <c r="D11" s="19" t="str">
        <f>VLOOKUP(Table2689102[[#This Row],[Redni broj natjecatelja]],'Popis sudionika'!$A$4:$C$300,3,TRUE)</f>
        <v>Škocjan, SLO</v>
      </c>
      <c r="E11" s="20">
        <v>14.6</v>
      </c>
      <c r="F11" s="19">
        <v>19.7</v>
      </c>
      <c r="G11" s="21">
        <v>23.2</v>
      </c>
      <c r="H11" s="22">
        <f t="shared" si="0"/>
        <v>57.5</v>
      </c>
      <c r="I11" s="20">
        <v>13.9</v>
      </c>
      <c r="J11" s="19">
        <v>18.8</v>
      </c>
      <c r="K11" s="21">
        <v>21.2</v>
      </c>
      <c r="L11" s="22">
        <f t="shared" si="1"/>
        <v>53.900000000000006</v>
      </c>
      <c r="M11" s="20">
        <v>14</v>
      </c>
      <c r="N11" s="19">
        <v>18.8</v>
      </c>
      <c r="O11" s="21">
        <v>22</v>
      </c>
      <c r="P11" s="22">
        <f t="shared" si="2"/>
        <v>54.8</v>
      </c>
      <c r="Q11" s="20">
        <v>14.1</v>
      </c>
      <c r="R11" s="19">
        <v>18.7</v>
      </c>
      <c r="S11" s="21">
        <v>23.2</v>
      </c>
      <c r="T11" s="22">
        <f t="shared" si="3"/>
        <v>56</v>
      </c>
      <c r="U11" s="20">
        <v>14.4</v>
      </c>
      <c r="V11" s="19">
        <v>19.399999999999999</v>
      </c>
      <c r="W11" s="21">
        <v>24.3</v>
      </c>
      <c r="X11" s="22">
        <f t="shared" si="4"/>
        <v>58.099999999999994</v>
      </c>
      <c r="Y11" s="22" t="s">
        <v>196</v>
      </c>
      <c r="Z11" s="22">
        <f t="shared" si="5"/>
        <v>56.059999999999988</v>
      </c>
    </row>
    <row r="12" spans="1:26" x14ac:dyDescent="0.3">
      <c r="A12" s="19" t="s">
        <v>211</v>
      </c>
      <c r="B12" s="19" t="s">
        <v>211</v>
      </c>
      <c r="C12" s="19" t="str">
        <f>VLOOKUP(Table2689102[[#This Row],[Redni broj natjecatelja]],'Popis sudionika'!$A$4:$C$300,2,TRUE)</f>
        <v>Vjeko Pavković</v>
      </c>
      <c r="D12" s="19" t="str">
        <f>VLOOKUP(Table2689102[[#This Row],[Redni broj natjecatelja]],'Popis sudionika'!$A$4:$C$300,3,TRUE)</f>
        <v>Rakitno</v>
      </c>
      <c r="E12" s="20">
        <v>14.5</v>
      </c>
      <c r="F12" s="19">
        <v>18.7</v>
      </c>
      <c r="G12" s="21">
        <v>22.6</v>
      </c>
      <c r="H12" s="22">
        <f t="shared" si="0"/>
        <v>55.800000000000004</v>
      </c>
      <c r="I12" s="20">
        <v>14.1</v>
      </c>
      <c r="J12" s="19">
        <v>18.399999999999999</v>
      </c>
      <c r="K12" s="21">
        <v>23.8</v>
      </c>
      <c r="L12" s="22">
        <f t="shared" si="1"/>
        <v>56.3</v>
      </c>
      <c r="M12" s="20">
        <v>14.4</v>
      </c>
      <c r="N12" s="19">
        <v>18.100000000000001</v>
      </c>
      <c r="O12" s="21">
        <v>23.2</v>
      </c>
      <c r="P12" s="22">
        <f t="shared" si="2"/>
        <v>55.7</v>
      </c>
      <c r="Q12" s="20">
        <v>14.2</v>
      </c>
      <c r="R12" s="19">
        <v>18.100000000000001</v>
      </c>
      <c r="S12" s="21">
        <v>23.4</v>
      </c>
      <c r="T12" s="22">
        <f t="shared" si="3"/>
        <v>55.699999999999996</v>
      </c>
      <c r="U12" s="20">
        <v>13.5</v>
      </c>
      <c r="V12" s="19">
        <v>18.2</v>
      </c>
      <c r="W12" s="21">
        <v>23.1</v>
      </c>
      <c r="X12" s="22">
        <f t="shared" si="4"/>
        <v>54.8</v>
      </c>
      <c r="Y12" s="22" t="s">
        <v>212</v>
      </c>
      <c r="Z12" s="22">
        <f t="shared" si="5"/>
        <v>55.660000000000004</v>
      </c>
    </row>
    <row r="13" spans="1:26" x14ac:dyDescent="0.3">
      <c r="A13" s="19" t="s">
        <v>221</v>
      </c>
      <c r="B13" s="19" t="s">
        <v>221</v>
      </c>
      <c r="C13" s="19" t="str">
        <f>VLOOKUP(Table2689102[[#This Row],[Redni broj natjecatelja]],'Popis sudionika'!$A$4:$C$300,2,TRUE)</f>
        <v>Jozo Bagarić</v>
      </c>
      <c r="D13" s="19" t="str">
        <f>VLOOKUP(Table2689102[[#This Row],[Redni broj natjecatelja]],'Popis sudionika'!$A$4:$C$300,3,TRUE)</f>
        <v>Brišnik</v>
      </c>
      <c r="E13" s="20">
        <v>14.3</v>
      </c>
      <c r="F13" s="19">
        <v>19.5</v>
      </c>
      <c r="G13" s="21">
        <v>23.7</v>
      </c>
      <c r="H13" s="22">
        <f t="shared" si="0"/>
        <v>57.5</v>
      </c>
      <c r="I13" s="20">
        <v>14.7</v>
      </c>
      <c r="J13" s="19">
        <v>18.2</v>
      </c>
      <c r="K13" s="21">
        <v>23</v>
      </c>
      <c r="L13" s="22">
        <f t="shared" si="1"/>
        <v>55.9</v>
      </c>
      <c r="M13" s="20">
        <v>13.9</v>
      </c>
      <c r="N13" s="19">
        <v>19.100000000000001</v>
      </c>
      <c r="O13" s="21">
        <v>22.8</v>
      </c>
      <c r="P13" s="22">
        <f t="shared" si="2"/>
        <v>55.8</v>
      </c>
      <c r="Q13" s="20">
        <v>13.8</v>
      </c>
      <c r="R13" s="19">
        <v>17.899999999999999</v>
      </c>
      <c r="S13" s="21">
        <v>22.9</v>
      </c>
      <c r="T13" s="22">
        <f t="shared" si="3"/>
        <v>54.599999999999994</v>
      </c>
      <c r="U13" s="20">
        <v>13.7</v>
      </c>
      <c r="V13" s="19">
        <v>17.8</v>
      </c>
      <c r="W13" s="21">
        <v>22.9</v>
      </c>
      <c r="X13" s="22">
        <f t="shared" si="4"/>
        <v>54.4</v>
      </c>
      <c r="Y13" s="22" t="s">
        <v>222</v>
      </c>
      <c r="Z13" s="22">
        <f t="shared" si="5"/>
        <v>55.64</v>
      </c>
    </row>
    <row r="14" spans="1:26" x14ac:dyDescent="0.3">
      <c r="A14" s="19" t="s">
        <v>181</v>
      </c>
      <c r="B14" s="19" t="s">
        <v>181</v>
      </c>
      <c r="C14" s="19" t="str">
        <f>VLOOKUP(Table2689102[[#This Row],[Redni broj natjecatelja]],'Popis sudionika'!$A$4:$C$300,2,TRUE)</f>
        <v>Vjeko Pavković</v>
      </c>
      <c r="D14" s="19" t="str">
        <f>VLOOKUP(Table2689102[[#This Row],[Redni broj natjecatelja]],'Popis sudionika'!$A$4:$C$300,3,TRUE)</f>
        <v>Rakitno</v>
      </c>
      <c r="E14" s="20">
        <v>14</v>
      </c>
      <c r="F14" s="19">
        <v>18.8</v>
      </c>
      <c r="G14" s="21">
        <v>21.9</v>
      </c>
      <c r="H14" s="22">
        <f t="shared" si="0"/>
        <v>54.699999999999996</v>
      </c>
      <c r="I14" s="20">
        <v>13.8</v>
      </c>
      <c r="J14" s="19">
        <v>18.600000000000001</v>
      </c>
      <c r="K14" s="21">
        <v>23.3</v>
      </c>
      <c r="L14" s="22">
        <f t="shared" si="1"/>
        <v>55.7</v>
      </c>
      <c r="M14" s="20">
        <v>13.9</v>
      </c>
      <c r="N14" s="19">
        <v>18.7</v>
      </c>
      <c r="O14" s="21">
        <v>22.8</v>
      </c>
      <c r="P14" s="22">
        <f t="shared" si="2"/>
        <v>55.400000000000006</v>
      </c>
      <c r="Q14" s="20">
        <v>14.1</v>
      </c>
      <c r="R14" s="19">
        <v>18.899999999999999</v>
      </c>
      <c r="S14" s="21">
        <v>22.7</v>
      </c>
      <c r="T14" s="22">
        <f t="shared" si="3"/>
        <v>55.7</v>
      </c>
      <c r="U14" s="20">
        <v>13.9</v>
      </c>
      <c r="V14" s="19">
        <v>18.899999999999999</v>
      </c>
      <c r="W14" s="21">
        <v>23.1</v>
      </c>
      <c r="X14" s="22">
        <f t="shared" si="4"/>
        <v>55.9</v>
      </c>
      <c r="Y14" s="22" t="s">
        <v>195</v>
      </c>
      <c r="Z14" s="22">
        <f t="shared" si="5"/>
        <v>55.48</v>
      </c>
    </row>
    <row r="15" spans="1:26" x14ac:dyDescent="0.3">
      <c r="A15" s="19" t="s">
        <v>177</v>
      </c>
      <c r="B15" s="19" t="s">
        <v>177</v>
      </c>
      <c r="C15" s="19" t="str">
        <f>VLOOKUP(Table2689102[[#This Row],[Redni broj natjecatelja]],'Popis sudionika'!$A$4:$C$300,2,TRUE)</f>
        <v>Pere Gadža</v>
      </c>
      <c r="D15" s="19" t="str">
        <f>VLOOKUP(Table2689102[[#This Row],[Redni broj natjecatelja]],'Popis sudionika'!$A$4:$C$300,3,TRUE)</f>
        <v>Grabovica</v>
      </c>
      <c r="E15" s="20">
        <v>13.95</v>
      </c>
      <c r="F15" s="19">
        <v>18.2</v>
      </c>
      <c r="G15" s="21">
        <v>20.2</v>
      </c>
      <c r="H15" s="22">
        <f t="shared" si="0"/>
        <v>52.349999999999994</v>
      </c>
      <c r="I15" s="20">
        <v>13.8</v>
      </c>
      <c r="J15" s="19">
        <v>18.7</v>
      </c>
      <c r="K15" s="21">
        <v>22.1</v>
      </c>
      <c r="L15" s="22">
        <f t="shared" si="1"/>
        <v>54.6</v>
      </c>
      <c r="M15" s="20">
        <v>14.9</v>
      </c>
      <c r="N15" s="19">
        <v>18.8</v>
      </c>
      <c r="O15" s="21">
        <v>22.4</v>
      </c>
      <c r="P15" s="22">
        <f t="shared" si="2"/>
        <v>56.1</v>
      </c>
      <c r="Q15" s="20">
        <v>14.3</v>
      </c>
      <c r="R15" s="19">
        <v>19.2</v>
      </c>
      <c r="S15" s="21">
        <v>22.9</v>
      </c>
      <c r="T15" s="22">
        <f t="shared" si="3"/>
        <v>56.4</v>
      </c>
      <c r="U15" s="20">
        <v>14.2</v>
      </c>
      <c r="V15" s="19">
        <v>19</v>
      </c>
      <c r="W15" s="21">
        <v>22</v>
      </c>
      <c r="X15" s="22">
        <f t="shared" si="4"/>
        <v>55.2</v>
      </c>
      <c r="Y15" s="22" t="s">
        <v>195</v>
      </c>
      <c r="Z15" s="22">
        <f t="shared" si="5"/>
        <v>54.929999999999993</v>
      </c>
    </row>
    <row r="16" spans="1:26" x14ac:dyDescent="0.3">
      <c r="A16" s="19" t="s">
        <v>184</v>
      </c>
      <c r="B16" s="19" t="s">
        <v>184</v>
      </c>
      <c r="C16" s="19" t="str">
        <f>VLOOKUP(Table2689102[[#This Row],[Redni broj natjecatelja]],'Popis sudionika'!$A$4:$C$300,2,TRUE)</f>
        <v>Ivan Pavković</v>
      </c>
      <c r="D16" s="19" t="str">
        <f>VLOOKUP(Table2689102[[#This Row],[Redni broj natjecatelja]],'Popis sudionika'!$A$4:$C$300,3,TRUE)</f>
        <v>Rakitno</v>
      </c>
      <c r="E16" s="20">
        <v>13.8</v>
      </c>
      <c r="F16" s="19">
        <v>18.600000000000001</v>
      </c>
      <c r="G16" s="21">
        <v>21.8</v>
      </c>
      <c r="H16" s="22">
        <f t="shared" si="0"/>
        <v>54.2</v>
      </c>
      <c r="I16" s="20">
        <v>13.8</v>
      </c>
      <c r="J16" s="19">
        <v>18</v>
      </c>
      <c r="K16" s="21">
        <v>22.5</v>
      </c>
      <c r="L16" s="22">
        <f t="shared" si="1"/>
        <v>54.3</v>
      </c>
      <c r="M16" s="20">
        <v>14.1</v>
      </c>
      <c r="N16" s="19">
        <v>18.2</v>
      </c>
      <c r="O16" s="21">
        <v>22.9</v>
      </c>
      <c r="P16" s="22">
        <f t="shared" si="2"/>
        <v>55.199999999999996</v>
      </c>
      <c r="Q16" s="20">
        <v>14.2</v>
      </c>
      <c r="R16" s="19">
        <v>18.100000000000001</v>
      </c>
      <c r="S16" s="21">
        <v>23.2</v>
      </c>
      <c r="T16" s="22">
        <f t="shared" si="3"/>
        <v>55.5</v>
      </c>
      <c r="U16" s="20">
        <v>13.9</v>
      </c>
      <c r="V16" s="19">
        <v>18.45</v>
      </c>
      <c r="W16" s="21">
        <v>23</v>
      </c>
      <c r="X16" s="22">
        <f t="shared" si="4"/>
        <v>55.35</v>
      </c>
      <c r="Y16" s="22" t="s">
        <v>195</v>
      </c>
      <c r="Z16" s="22">
        <f t="shared" si="5"/>
        <v>54.910000000000004</v>
      </c>
    </row>
    <row r="17" spans="1:26" x14ac:dyDescent="0.3">
      <c r="A17" s="19" t="s">
        <v>186</v>
      </c>
      <c r="B17" s="19" t="s">
        <v>186</v>
      </c>
      <c r="C17" s="19" t="str">
        <f>VLOOKUP(Table2689102[[#This Row],[Redni broj natjecatelja]],'Popis sudionika'!$A$4:$C$300,2,TRUE)</f>
        <v>Ante Knežević</v>
      </c>
      <c r="D17" s="19" t="str">
        <f>VLOOKUP(Table2689102[[#This Row],[Redni broj natjecatelja]],'Popis sudionika'!$A$4:$C$300,3,TRUE)</f>
        <v>Borčani</v>
      </c>
      <c r="E17" s="20">
        <v>14.2</v>
      </c>
      <c r="F17" s="19">
        <v>18.899999999999999</v>
      </c>
      <c r="G17" s="21">
        <v>22.8</v>
      </c>
      <c r="H17" s="22">
        <f t="shared" si="0"/>
        <v>55.899999999999991</v>
      </c>
      <c r="I17" s="20">
        <v>13.9</v>
      </c>
      <c r="J17" s="19">
        <v>17.899999999999999</v>
      </c>
      <c r="K17" s="21">
        <v>19.600000000000001</v>
      </c>
      <c r="L17" s="22">
        <f t="shared" si="1"/>
        <v>51.4</v>
      </c>
      <c r="M17" s="20">
        <v>14.1</v>
      </c>
      <c r="N17" s="19">
        <v>19.5</v>
      </c>
      <c r="O17" s="21">
        <v>22.9</v>
      </c>
      <c r="P17" s="22">
        <f t="shared" si="2"/>
        <v>56.5</v>
      </c>
      <c r="Q17" s="20">
        <v>14.3</v>
      </c>
      <c r="R17" s="19">
        <v>19.100000000000001</v>
      </c>
      <c r="S17" s="21">
        <v>22.2</v>
      </c>
      <c r="T17" s="22">
        <f t="shared" si="3"/>
        <v>55.600000000000009</v>
      </c>
      <c r="U17" s="20">
        <v>14</v>
      </c>
      <c r="V17" s="19">
        <v>19.100000000000001</v>
      </c>
      <c r="W17" s="21">
        <v>22</v>
      </c>
      <c r="X17" s="22">
        <f t="shared" si="4"/>
        <v>55.1</v>
      </c>
      <c r="Y17" s="22" t="s">
        <v>195</v>
      </c>
      <c r="Z17" s="22">
        <f t="shared" si="5"/>
        <v>54.9</v>
      </c>
    </row>
    <row r="18" spans="1:26" x14ac:dyDescent="0.3">
      <c r="A18" s="19" t="s">
        <v>209</v>
      </c>
      <c r="B18" s="19" t="s">
        <v>209</v>
      </c>
      <c r="C18" s="19" t="str">
        <f>VLOOKUP(Table2689102[[#This Row],[Redni broj natjecatelja]],'Popis sudionika'!$A$4:$C$300,2,TRUE)</f>
        <v>Dragan Tutnjilović</v>
      </c>
      <c r="D18" s="19" t="str">
        <f>VLOOKUP(Table2689102[[#This Row],[Redni broj natjecatelja]],'Popis sudionika'!$A$4:$C$300,3,TRUE)</f>
        <v>Gradiška</v>
      </c>
      <c r="E18" s="20">
        <v>14.2</v>
      </c>
      <c r="F18" s="19">
        <v>18.8</v>
      </c>
      <c r="G18" s="21">
        <v>20.2</v>
      </c>
      <c r="H18" s="22">
        <f t="shared" si="0"/>
        <v>53.2</v>
      </c>
      <c r="I18" s="20">
        <v>13.1</v>
      </c>
      <c r="J18" s="19">
        <v>18.2</v>
      </c>
      <c r="K18" s="21">
        <v>22.2</v>
      </c>
      <c r="L18" s="22">
        <f t="shared" si="1"/>
        <v>53.5</v>
      </c>
      <c r="M18" s="20">
        <v>14.6</v>
      </c>
      <c r="N18" s="19">
        <v>18.100000000000001</v>
      </c>
      <c r="O18" s="21">
        <v>22.9</v>
      </c>
      <c r="P18" s="22">
        <f t="shared" si="2"/>
        <v>55.6</v>
      </c>
      <c r="Q18" s="20">
        <v>14.4</v>
      </c>
      <c r="R18" s="19">
        <v>19.2</v>
      </c>
      <c r="S18" s="21">
        <v>23.5</v>
      </c>
      <c r="T18" s="22">
        <f t="shared" si="3"/>
        <v>57.1</v>
      </c>
      <c r="U18" s="20">
        <v>13.8</v>
      </c>
      <c r="V18" s="19">
        <v>18.5</v>
      </c>
      <c r="W18" s="21">
        <v>22.5</v>
      </c>
      <c r="X18" s="22">
        <f t="shared" si="4"/>
        <v>54.8</v>
      </c>
      <c r="Y18" s="22" t="s">
        <v>210</v>
      </c>
      <c r="Z18" s="22">
        <f t="shared" si="5"/>
        <v>54.839999999999996</v>
      </c>
    </row>
    <row r="19" spans="1:26" x14ac:dyDescent="0.3">
      <c r="A19" s="19" t="s">
        <v>179</v>
      </c>
      <c r="B19" s="19" t="s">
        <v>179</v>
      </c>
      <c r="C19" s="19" t="str">
        <f>VLOOKUP(Table2689102[[#This Row],[Redni broj natjecatelja]],'Popis sudionika'!$A$4:$C$300,2,TRUE)</f>
        <v>Stanislav Đierčan</v>
      </c>
      <c r="D19" s="19" t="str">
        <f>VLOOKUP(Table2689102[[#This Row],[Redni broj natjecatelja]],'Popis sudionika'!$A$4:$C$300,3,TRUE)</f>
        <v>Šid, HR</v>
      </c>
      <c r="E19" s="20">
        <v>14.8</v>
      </c>
      <c r="F19" s="19">
        <v>18.2</v>
      </c>
      <c r="G19" s="21">
        <v>19.600000000000001</v>
      </c>
      <c r="H19" s="22">
        <f t="shared" si="0"/>
        <v>52.6</v>
      </c>
      <c r="I19" s="20">
        <v>13.9</v>
      </c>
      <c r="J19" s="19">
        <v>18.8</v>
      </c>
      <c r="K19" s="21">
        <v>19.100000000000001</v>
      </c>
      <c r="L19" s="22">
        <f t="shared" si="1"/>
        <v>51.800000000000004</v>
      </c>
      <c r="M19" s="20">
        <v>13.9</v>
      </c>
      <c r="N19" s="19">
        <v>18.7</v>
      </c>
      <c r="O19" s="21">
        <v>23.5</v>
      </c>
      <c r="P19" s="22">
        <f t="shared" si="2"/>
        <v>56.1</v>
      </c>
      <c r="Q19" s="20">
        <v>14.2</v>
      </c>
      <c r="R19" s="19">
        <v>18.5</v>
      </c>
      <c r="S19" s="21">
        <v>23.5</v>
      </c>
      <c r="T19" s="22">
        <f t="shared" si="3"/>
        <v>56.2</v>
      </c>
      <c r="U19" s="20">
        <v>14</v>
      </c>
      <c r="V19" s="19">
        <v>18.899999999999999</v>
      </c>
      <c r="W19" s="21">
        <v>23.4</v>
      </c>
      <c r="X19" s="22">
        <f t="shared" si="4"/>
        <v>56.3</v>
      </c>
      <c r="Y19" s="22" t="s">
        <v>195</v>
      </c>
      <c r="Z19" s="22">
        <f t="shared" si="5"/>
        <v>54.6</v>
      </c>
    </row>
    <row r="20" spans="1:26" x14ac:dyDescent="0.3">
      <c r="A20" s="19" t="s">
        <v>180</v>
      </c>
      <c r="B20" s="19" t="s">
        <v>180</v>
      </c>
      <c r="C20" s="19" t="str">
        <f>VLOOKUP(Table2689102[[#This Row],[Redni broj natjecatelja]],'Popis sudionika'!$A$4:$C$300,2,TRUE)</f>
        <v>Udruga kobasičara Žepče</v>
      </c>
      <c r="D20" s="19" t="str">
        <f>VLOOKUP(Table2689102[[#This Row],[Redni broj natjecatelja]],'Popis sudionika'!$A$4:$C$300,3,TRUE)</f>
        <v>Žepče</v>
      </c>
      <c r="E20" s="20">
        <v>14.7</v>
      </c>
      <c r="F20" s="19">
        <v>19.3</v>
      </c>
      <c r="G20" s="21">
        <v>22.1</v>
      </c>
      <c r="H20" s="22">
        <f t="shared" si="0"/>
        <v>56.1</v>
      </c>
      <c r="I20" s="20">
        <v>14</v>
      </c>
      <c r="J20" s="19">
        <v>18.7</v>
      </c>
      <c r="K20" s="21">
        <v>20</v>
      </c>
      <c r="L20" s="22">
        <f t="shared" si="1"/>
        <v>52.7</v>
      </c>
      <c r="M20" s="20">
        <v>14.2</v>
      </c>
      <c r="N20" s="19">
        <v>18.8</v>
      </c>
      <c r="O20" s="21">
        <v>22.2</v>
      </c>
      <c r="P20" s="22">
        <f t="shared" si="2"/>
        <v>55.2</v>
      </c>
      <c r="Q20" s="20">
        <v>14.2</v>
      </c>
      <c r="R20" s="19">
        <v>19.3</v>
      </c>
      <c r="S20" s="21">
        <v>21.1</v>
      </c>
      <c r="T20" s="22">
        <f t="shared" si="3"/>
        <v>54.6</v>
      </c>
      <c r="U20" s="20">
        <v>13.9</v>
      </c>
      <c r="V20" s="19">
        <v>19.100000000000001</v>
      </c>
      <c r="W20" s="21">
        <v>21</v>
      </c>
      <c r="X20" s="22">
        <f t="shared" si="4"/>
        <v>54</v>
      </c>
      <c r="Y20" s="22" t="s">
        <v>195</v>
      </c>
      <c r="Z20" s="22">
        <f t="shared" si="5"/>
        <v>54.52</v>
      </c>
    </row>
    <row r="21" spans="1:26" x14ac:dyDescent="0.3">
      <c r="A21" s="19" t="s">
        <v>183</v>
      </c>
      <c r="B21" s="19" t="s">
        <v>183</v>
      </c>
      <c r="C21" s="19" t="str">
        <f>VLOOKUP(Table2689102[[#This Row],[Redni broj natjecatelja]],'Popis sudionika'!$A$4:$C$300,2,TRUE)</f>
        <v>Miro Križanac</v>
      </c>
      <c r="D21" s="19" t="str">
        <f>VLOOKUP(Table2689102[[#This Row],[Redni broj natjecatelja]],'Popis sudionika'!$A$4:$C$300,3,TRUE)</f>
        <v>Vinkovci, HR</v>
      </c>
      <c r="E21" s="20">
        <v>14</v>
      </c>
      <c r="F21" s="19">
        <v>18.8</v>
      </c>
      <c r="G21" s="21">
        <v>21.1</v>
      </c>
      <c r="H21" s="22">
        <f t="shared" si="0"/>
        <v>53.9</v>
      </c>
      <c r="I21" s="20">
        <v>13.4</v>
      </c>
      <c r="J21" s="19">
        <v>17.600000000000001</v>
      </c>
      <c r="K21" s="21">
        <v>22.1</v>
      </c>
      <c r="L21" s="22">
        <f t="shared" si="1"/>
        <v>53.1</v>
      </c>
      <c r="M21" s="20">
        <v>13.5</v>
      </c>
      <c r="N21" s="19">
        <v>17.8</v>
      </c>
      <c r="O21" s="21">
        <v>22.7</v>
      </c>
      <c r="P21" s="22">
        <f t="shared" si="2"/>
        <v>54</v>
      </c>
      <c r="Q21" s="20">
        <v>14.2</v>
      </c>
      <c r="R21" s="19">
        <v>18.5</v>
      </c>
      <c r="S21" s="21">
        <v>22.5</v>
      </c>
      <c r="T21" s="22">
        <f t="shared" si="3"/>
        <v>55.2</v>
      </c>
      <c r="U21" s="20">
        <v>14</v>
      </c>
      <c r="V21" s="19">
        <v>18.8</v>
      </c>
      <c r="W21" s="21">
        <v>23.3</v>
      </c>
      <c r="X21" s="22">
        <f t="shared" si="4"/>
        <v>56.099999999999994</v>
      </c>
      <c r="Y21" s="22" t="s">
        <v>195</v>
      </c>
      <c r="Z21" s="22">
        <f t="shared" si="5"/>
        <v>54.459999999999994</v>
      </c>
    </row>
    <row r="22" spans="1:26" x14ac:dyDescent="0.3">
      <c r="A22" s="19" t="s">
        <v>214</v>
      </c>
      <c r="B22" s="19" t="s">
        <v>214</v>
      </c>
      <c r="C22" s="19" t="str">
        <f>VLOOKUP(Table2689102[[#This Row],[Redni broj natjecatelja]],'Popis sudionika'!$A$4:$C$300,2,TRUE)</f>
        <v>Marko Janković</v>
      </c>
      <c r="D22" s="19" t="str">
        <f>VLOOKUP(Table2689102[[#This Row],[Redni broj natjecatelja]],'Popis sudionika'!$A$4:$C$300,3,TRUE)</f>
        <v>Kragujevac, SRB</v>
      </c>
      <c r="E22" s="20">
        <v>14.1</v>
      </c>
      <c r="F22" s="19">
        <v>18.2</v>
      </c>
      <c r="G22" s="21">
        <v>22.1</v>
      </c>
      <c r="H22" s="22">
        <f t="shared" si="0"/>
        <v>54.4</v>
      </c>
      <c r="I22" s="20">
        <v>13.1</v>
      </c>
      <c r="J22" s="19">
        <v>19.100000000000001</v>
      </c>
      <c r="K22" s="21">
        <v>22.3</v>
      </c>
      <c r="L22" s="22">
        <f t="shared" si="1"/>
        <v>54.5</v>
      </c>
      <c r="M22" s="20">
        <v>13.9</v>
      </c>
      <c r="N22" s="19">
        <v>19.399999999999999</v>
      </c>
      <c r="O22" s="21">
        <v>20.7</v>
      </c>
      <c r="P22" s="22">
        <f t="shared" si="2"/>
        <v>54</v>
      </c>
      <c r="Q22" s="20">
        <v>14.1</v>
      </c>
      <c r="R22" s="19">
        <v>18.3</v>
      </c>
      <c r="S22" s="21">
        <v>22.1</v>
      </c>
      <c r="T22" s="22">
        <f t="shared" si="3"/>
        <v>54.5</v>
      </c>
      <c r="U22" s="20">
        <v>13.1</v>
      </c>
      <c r="V22" s="19">
        <v>18.2</v>
      </c>
      <c r="W22" s="21">
        <v>23.1</v>
      </c>
      <c r="X22" s="22">
        <f t="shared" si="4"/>
        <v>54.4</v>
      </c>
      <c r="Y22" s="22" t="s">
        <v>442</v>
      </c>
      <c r="Z22" s="22">
        <f t="shared" si="5"/>
        <v>54.36</v>
      </c>
    </row>
    <row r="23" spans="1:26" x14ac:dyDescent="0.3">
      <c r="A23" s="19" t="s">
        <v>188</v>
      </c>
      <c r="B23" s="19" t="s">
        <v>188</v>
      </c>
      <c r="C23" s="19" t="str">
        <f>VLOOKUP(Table2689102[[#This Row],[Redni broj natjecatelja]],'Popis sudionika'!$A$4:$C$300,2,TRUE)</f>
        <v>Slobodan Stanković</v>
      </c>
      <c r="D23" s="19" t="str">
        <f>VLOOKUP(Table2689102[[#This Row],[Redni broj natjecatelja]],'Popis sudionika'!$A$4:$C$300,3,TRUE)</f>
        <v>Beli Manastir, HR</v>
      </c>
      <c r="E23" s="20">
        <v>13.9</v>
      </c>
      <c r="F23" s="19">
        <v>17.899999999999999</v>
      </c>
      <c r="G23" s="21">
        <v>23.1</v>
      </c>
      <c r="H23" s="22">
        <f t="shared" si="0"/>
        <v>54.9</v>
      </c>
      <c r="I23" s="20">
        <v>13.2</v>
      </c>
      <c r="J23" s="19">
        <v>18.2</v>
      </c>
      <c r="K23" s="21">
        <v>20.8</v>
      </c>
      <c r="L23" s="22">
        <f t="shared" si="1"/>
        <v>52.2</v>
      </c>
      <c r="M23" s="20">
        <v>13.9</v>
      </c>
      <c r="N23" s="19">
        <v>17.899999999999999</v>
      </c>
      <c r="O23" s="21">
        <v>22.1</v>
      </c>
      <c r="P23" s="22">
        <f t="shared" si="2"/>
        <v>53.9</v>
      </c>
      <c r="Q23" s="20">
        <v>14.1</v>
      </c>
      <c r="R23" s="19">
        <v>18.2</v>
      </c>
      <c r="S23" s="21">
        <v>22.5</v>
      </c>
      <c r="T23" s="22">
        <f t="shared" si="3"/>
        <v>54.8</v>
      </c>
      <c r="U23" s="20">
        <v>14.1</v>
      </c>
      <c r="V23" s="19">
        <v>18.100000000000001</v>
      </c>
      <c r="W23" s="21">
        <v>22.7</v>
      </c>
      <c r="X23" s="22">
        <f t="shared" si="4"/>
        <v>54.900000000000006</v>
      </c>
      <c r="Y23" s="22" t="s">
        <v>195</v>
      </c>
      <c r="Z23" s="22">
        <f t="shared" si="5"/>
        <v>54.140000000000008</v>
      </c>
    </row>
    <row r="24" spans="1:26" x14ac:dyDescent="0.3">
      <c r="A24" s="19" t="s">
        <v>201</v>
      </c>
      <c r="B24" s="19" t="s">
        <v>201</v>
      </c>
      <c r="C24" s="19" t="str">
        <f>VLOOKUP(Table2689102[[#This Row],[Redni broj natjecatelja]],'Popis sudionika'!$A$4:$C$300,2,TRUE)</f>
        <v>Toni Požar</v>
      </c>
      <c r="D24" s="19" t="str">
        <f>VLOOKUP(Table2689102[[#This Row],[Redni broj natjecatelja]],'Popis sudionika'!$A$4:$C$300,3,TRUE)</f>
        <v>Knin, HR</v>
      </c>
      <c r="E24" s="20">
        <v>14.2</v>
      </c>
      <c r="F24" s="19">
        <v>17.899999999999999</v>
      </c>
      <c r="G24" s="21">
        <v>20.2</v>
      </c>
      <c r="H24" s="22">
        <f t="shared" si="0"/>
        <v>52.3</v>
      </c>
      <c r="I24" s="20">
        <v>14</v>
      </c>
      <c r="J24" s="19">
        <v>18.5</v>
      </c>
      <c r="K24" s="21">
        <v>21.2</v>
      </c>
      <c r="L24" s="22">
        <f t="shared" si="1"/>
        <v>53.7</v>
      </c>
      <c r="M24" s="20">
        <v>14.3</v>
      </c>
      <c r="N24" s="19">
        <v>19.100000000000001</v>
      </c>
      <c r="O24" s="21">
        <v>22.8</v>
      </c>
      <c r="P24" s="22">
        <f t="shared" si="2"/>
        <v>56.2</v>
      </c>
      <c r="Q24" s="20">
        <v>14.2</v>
      </c>
      <c r="R24" s="19">
        <v>18.899999999999999</v>
      </c>
      <c r="S24" s="21">
        <v>22.9</v>
      </c>
      <c r="T24" s="22">
        <f t="shared" si="3"/>
        <v>55.999999999999993</v>
      </c>
      <c r="U24" s="20">
        <v>13.6</v>
      </c>
      <c r="V24" s="19">
        <v>17.600000000000001</v>
      </c>
      <c r="W24" s="21">
        <v>21.3</v>
      </c>
      <c r="X24" s="22">
        <f t="shared" si="4"/>
        <v>52.5</v>
      </c>
      <c r="Y24" s="22" t="s">
        <v>210</v>
      </c>
      <c r="Z24" s="22">
        <f t="shared" si="5"/>
        <v>54.14</v>
      </c>
    </row>
    <row r="25" spans="1:26" x14ac:dyDescent="0.3">
      <c r="A25" s="23" t="s">
        <v>200</v>
      </c>
      <c r="B25" s="23" t="s">
        <v>200</v>
      </c>
      <c r="C25" s="23" t="str">
        <f>VLOOKUP(Table2689102[[#This Row],[Redni broj natjecatelja]],'Popis sudionika'!$A$4:$C$300,2,TRUE)</f>
        <v>Igor Đulić</v>
      </c>
      <c r="D25" s="23" t="str">
        <f>VLOOKUP(Table2689102[[#This Row],[Redni broj natjecatelja]],'Popis sudionika'!$A$4:$C$300,3,TRUE)</f>
        <v>-</v>
      </c>
      <c r="E25" s="24">
        <v>14.2</v>
      </c>
      <c r="F25" s="23">
        <v>18.25</v>
      </c>
      <c r="G25" s="25">
        <v>21.25</v>
      </c>
      <c r="H25" s="26">
        <f t="shared" si="0"/>
        <v>53.7</v>
      </c>
      <c r="I25" s="24">
        <v>13.1</v>
      </c>
      <c r="J25" s="23">
        <v>18.100000000000001</v>
      </c>
      <c r="K25" s="25">
        <v>22.8</v>
      </c>
      <c r="L25" s="26">
        <f t="shared" si="1"/>
        <v>54</v>
      </c>
      <c r="M25" s="24">
        <v>13.2</v>
      </c>
      <c r="N25" s="23">
        <v>17.899999999999999</v>
      </c>
      <c r="O25" s="25">
        <v>22.3</v>
      </c>
      <c r="P25" s="26">
        <f t="shared" si="2"/>
        <v>53.4</v>
      </c>
      <c r="Q25" s="24">
        <v>13.7</v>
      </c>
      <c r="R25" s="23">
        <v>18.2</v>
      </c>
      <c r="S25" s="25">
        <v>22.6</v>
      </c>
      <c r="T25" s="26">
        <f t="shared" si="3"/>
        <v>54.5</v>
      </c>
      <c r="U25" s="24">
        <v>13.9</v>
      </c>
      <c r="V25" s="23">
        <v>17.8</v>
      </c>
      <c r="W25" s="25">
        <v>22.3</v>
      </c>
      <c r="X25" s="26">
        <f t="shared" si="4"/>
        <v>54</v>
      </c>
      <c r="Y25" s="26" t="s">
        <v>210</v>
      </c>
      <c r="Z25" s="26">
        <f t="shared" si="5"/>
        <v>53.92</v>
      </c>
    </row>
    <row r="26" spans="1:26" x14ac:dyDescent="0.3">
      <c r="A26" s="23" t="s">
        <v>175</v>
      </c>
      <c r="B26" s="23" t="s">
        <v>175</v>
      </c>
      <c r="C26" s="23" t="str">
        <f>VLOOKUP(Table2689102[[#This Row],[Redni broj natjecatelja]],'Popis sudionika'!$A$4:$C$300,2,TRUE)</f>
        <v>Danijel Šimić</v>
      </c>
      <c r="D26" s="23" t="str">
        <f>VLOOKUP(Table2689102[[#This Row],[Redni broj natjecatelja]],'Popis sudionika'!$A$4:$C$300,3,TRUE)</f>
        <v>Vinkovci, HR</v>
      </c>
      <c r="E26" s="24">
        <v>14.1</v>
      </c>
      <c r="F26" s="23">
        <v>17.7</v>
      </c>
      <c r="G26" s="25">
        <v>20.2</v>
      </c>
      <c r="H26" s="26">
        <f t="shared" si="0"/>
        <v>52</v>
      </c>
      <c r="I26" s="24">
        <v>13.4</v>
      </c>
      <c r="J26" s="23">
        <v>17.100000000000001</v>
      </c>
      <c r="K26" s="25">
        <v>20.9</v>
      </c>
      <c r="L26" s="26">
        <f t="shared" si="1"/>
        <v>51.4</v>
      </c>
      <c r="M26" s="24">
        <v>13.9</v>
      </c>
      <c r="N26" s="23">
        <v>18.399999999999999</v>
      </c>
      <c r="O26" s="25">
        <v>23.1</v>
      </c>
      <c r="P26" s="26">
        <f t="shared" si="2"/>
        <v>55.4</v>
      </c>
      <c r="Q26" s="24">
        <v>13.8</v>
      </c>
      <c r="R26" s="23">
        <v>18.3</v>
      </c>
      <c r="S26" s="25">
        <v>23.5</v>
      </c>
      <c r="T26" s="26">
        <f t="shared" si="3"/>
        <v>55.6</v>
      </c>
      <c r="U26" s="24">
        <v>13.4</v>
      </c>
      <c r="V26" s="23">
        <v>18</v>
      </c>
      <c r="W26" s="25">
        <v>23.7</v>
      </c>
      <c r="X26" s="26">
        <f t="shared" si="4"/>
        <v>55.099999999999994</v>
      </c>
      <c r="Y26" s="26" t="s">
        <v>195</v>
      </c>
      <c r="Z26" s="26">
        <f t="shared" si="5"/>
        <v>53.9</v>
      </c>
    </row>
    <row r="27" spans="1:26" x14ac:dyDescent="0.3">
      <c r="A27" s="23" t="s">
        <v>215</v>
      </c>
      <c r="B27" s="23" t="s">
        <v>215</v>
      </c>
      <c r="C27" s="23" t="str">
        <f>VLOOKUP(Table2689102[[#This Row],[Redni broj natjecatelja]],'Popis sudionika'!$A$4:$C$300,2,TRUE)</f>
        <v>Hamid Đugum</v>
      </c>
      <c r="D27" s="23" t="str">
        <f>VLOOKUP(Table2689102[[#This Row],[Redni broj natjecatelja]],'Popis sudionika'!$A$4:$C$300,3,TRUE)</f>
        <v>Tomislavgrad</v>
      </c>
      <c r="E27" s="24">
        <v>13.8</v>
      </c>
      <c r="F27" s="23">
        <v>17.2</v>
      </c>
      <c r="G27" s="25">
        <v>19.899999999999999</v>
      </c>
      <c r="H27" s="26">
        <f t="shared" si="0"/>
        <v>50.9</v>
      </c>
      <c r="I27" s="24">
        <v>14.7</v>
      </c>
      <c r="J27" s="23">
        <v>18.899999999999999</v>
      </c>
      <c r="K27" s="25">
        <v>20.3</v>
      </c>
      <c r="L27" s="26">
        <f t="shared" si="1"/>
        <v>53.899999999999991</v>
      </c>
      <c r="M27" s="24">
        <v>14.7</v>
      </c>
      <c r="N27" s="23">
        <v>18.100000000000001</v>
      </c>
      <c r="O27" s="25">
        <v>20.3</v>
      </c>
      <c r="P27" s="26">
        <f t="shared" si="2"/>
        <v>53.099999999999994</v>
      </c>
      <c r="Q27" s="24">
        <v>14.5</v>
      </c>
      <c r="R27" s="23">
        <v>19</v>
      </c>
      <c r="S27" s="25">
        <v>21.8</v>
      </c>
      <c r="T27" s="26">
        <f t="shared" si="3"/>
        <v>55.3</v>
      </c>
      <c r="U27" s="24">
        <v>14.6</v>
      </c>
      <c r="V27" s="23">
        <v>18.7</v>
      </c>
      <c r="W27" s="25">
        <v>20.5</v>
      </c>
      <c r="X27" s="26">
        <f t="shared" si="4"/>
        <v>53.8</v>
      </c>
      <c r="Y27" s="26" t="s">
        <v>441</v>
      </c>
      <c r="Z27" s="26">
        <f t="shared" si="5"/>
        <v>53.4</v>
      </c>
    </row>
    <row r="28" spans="1:26" x14ac:dyDescent="0.3">
      <c r="A28" s="23" t="s">
        <v>204</v>
      </c>
      <c r="B28" s="23" t="s">
        <v>204</v>
      </c>
      <c r="C28" s="23" t="str">
        <f>VLOOKUP(Table2689102[[#This Row],[Redni broj natjecatelja]],'Popis sudionika'!$A$4:$C$300,2,TRUE)</f>
        <v>Željko Novosel</v>
      </c>
      <c r="D28" s="23" t="str">
        <f>VLOOKUP(Table2689102[[#This Row],[Redni broj natjecatelja]],'Popis sudionika'!$A$4:$C$300,3,TRUE)</f>
        <v>Jastrebarsko, HR</v>
      </c>
      <c r="E28" s="24">
        <v>14</v>
      </c>
      <c r="F28" s="23">
        <v>18.2</v>
      </c>
      <c r="G28" s="25">
        <v>21.8</v>
      </c>
      <c r="H28" s="26">
        <f t="shared" si="0"/>
        <v>54</v>
      </c>
      <c r="I28" s="24">
        <v>13.3</v>
      </c>
      <c r="J28" s="23">
        <v>18.7</v>
      </c>
      <c r="K28" s="25">
        <v>23</v>
      </c>
      <c r="L28" s="26">
        <f t="shared" si="1"/>
        <v>55</v>
      </c>
      <c r="M28" s="24">
        <v>13.2</v>
      </c>
      <c r="N28" s="23">
        <v>17.399999999999999</v>
      </c>
      <c r="O28" s="25">
        <v>21.2</v>
      </c>
      <c r="P28" s="26">
        <f t="shared" si="2"/>
        <v>51.8</v>
      </c>
      <c r="Q28" s="24">
        <v>14.2</v>
      </c>
      <c r="R28" s="23">
        <v>18.8</v>
      </c>
      <c r="S28" s="25">
        <v>22.1</v>
      </c>
      <c r="T28" s="26">
        <f t="shared" si="3"/>
        <v>55.1</v>
      </c>
      <c r="U28" s="24">
        <v>13.2</v>
      </c>
      <c r="V28" s="23">
        <v>17.600000000000001</v>
      </c>
      <c r="W28" s="25">
        <v>20.100000000000001</v>
      </c>
      <c r="X28" s="26">
        <f t="shared" si="4"/>
        <v>50.900000000000006</v>
      </c>
      <c r="Y28" s="26" t="s">
        <v>210</v>
      </c>
      <c r="Z28" s="26">
        <f t="shared" si="5"/>
        <v>53.36</v>
      </c>
    </row>
    <row r="29" spans="1:26" x14ac:dyDescent="0.3">
      <c r="A29" s="23" t="s">
        <v>207</v>
      </c>
      <c r="B29" s="23" t="s">
        <v>207</v>
      </c>
      <c r="C29" s="23" t="str">
        <f>VLOOKUP(Table2689102[[#This Row],[Redni broj natjecatelja]],'Popis sudionika'!$A$4:$C$300,2,TRUE)</f>
        <v>Ivica Berdik</v>
      </c>
      <c r="D29" s="23" t="str">
        <f>VLOOKUP(Table2689102[[#This Row],[Redni broj natjecatelja]],'Popis sudionika'!$A$4:$C$300,3,TRUE)</f>
        <v>Jastrebarsko, HR</v>
      </c>
      <c r="E29" s="24">
        <v>13.9</v>
      </c>
      <c r="F29" s="23">
        <v>17.899999999999999</v>
      </c>
      <c r="G29" s="25">
        <v>21.7</v>
      </c>
      <c r="H29" s="26">
        <f t="shared" si="0"/>
        <v>53.5</v>
      </c>
      <c r="I29" s="24">
        <v>14</v>
      </c>
      <c r="J29" s="23">
        <v>17.899999999999999</v>
      </c>
      <c r="K29" s="25">
        <v>20.100000000000001</v>
      </c>
      <c r="L29" s="26">
        <f t="shared" si="1"/>
        <v>52</v>
      </c>
      <c r="M29" s="24">
        <v>14.9</v>
      </c>
      <c r="N29" s="23">
        <v>17.899999999999999</v>
      </c>
      <c r="O29" s="25">
        <v>22.4</v>
      </c>
      <c r="P29" s="26">
        <f t="shared" si="2"/>
        <v>55.199999999999996</v>
      </c>
      <c r="Q29" s="24">
        <v>14.4</v>
      </c>
      <c r="R29" s="23">
        <v>18.899999999999999</v>
      </c>
      <c r="S29" s="25">
        <v>20.399999999999999</v>
      </c>
      <c r="T29" s="26">
        <f t="shared" si="3"/>
        <v>53.699999999999996</v>
      </c>
      <c r="U29" s="24">
        <v>13.8</v>
      </c>
      <c r="V29" s="23">
        <v>18.2</v>
      </c>
      <c r="W29" s="25">
        <v>20.100000000000001</v>
      </c>
      <c r="X29" s="26">
        <f t="shared" si="4"/>
        <v>52.1</v>
      </c>
      <c r="Y29" s="26" t="s">
        <v>210</v>
      </c>
      <c r="Z29" s="26">
        <f t="shared" si="5"/>
        <v>53.3</v>
      </c>
    </row>
    <row r="30" spans="1:26" x14ac:dyDescent="0.3">
      <c r="A30" s="23" t="s">
        <v>205</v>
      </c>
      <c r="B30" s="23" t="s">
        <v>205</v>
      </c>
      <c r="C30" s="23" t="str">
        <f>VLOOKUP(Table2689102[[#This Row],[Redni broj natjecatelja]],'Popis sudionika'!$A$4:$C$300,2,TRUE)</f>
        <v>Ranko Golubović</v>
      </c>
      <c r="D30" s="23" t="str">
        <f>VLOOKUP(Table2689102[[#This Row],[Redni broj natjecatelja]],'Popis sudionika'!$A$4:$C$300,3,TRUE)</f>
        <v>Gradiška</v>
      </c>
      <c r="E30" s="24">
        <v>13.7</v>
      </c>
      <c r="F30" s="23">
        <v>18.3</v>
      </c>
      <c r="G30" s="25">
        <v>22.2</v>
      </c>
      <c r="H30" s="26">
        <f t="shared" si="0"/>
        <v>54.2</v>
      </c>
      <c r="I30" s="24">
        <v>13.9</v>
      </c>
      <c r="J30" s="23">
        <v>18.100000000000001</v>
      </c>
      <c r="K30" s="25">
        <v>22.1</v>
      </c>
      <c r="L30" s="26">
        <f t="shared" si="1"/>
        <v>54.1</v>
      </c>
      <c r="M30" s="24">
        <v>13.8</v>
      </c>
      <c r="N30" s="23">
        <v>18.2</v>
      </c>
      <c r="O30" s="25">
        <v>22.3</v>
      </c>
      <c r="P30" s="26">
        <f t="shared" si="2"/>
        <v>54.3</v>
      </c>
      <c r="Q30" s="24">
        <v>13.9</v>
      </c>
      <c r="R30" s="23">
        <v>18.899999999999999</v>
      </c>
      <c r="S30" s="25">
        <v>21.2</v>
      </c>
      <c r="T30" s="26">
        <f t="shared" si="3"/>
        <v>54</v>
      </c>
      <c r="U30" s="24">
        <v>13.1</v>
      </c>
      <c r="V30" s="23">
        <v>15.1</v>
      </c>
      <c r="W30" s="25">
        <v>21.1</v>
      </c>
      <c r="X30" s="26">
        <f t="shared" si="4"/>
        <v>49.3</v>
      </c>
      <c r="Y30" s="26" t="s">
        <v>210</v>
      </c>
      <c r="Z30" s="26">
        <f t="shared" si="5"/>
        <v>53.180000000000007</v>
      </c>
    </row>
    <row r="31" spans="1:26" x14ac:dyDescent="0.3">
      <c r="A31" s="23" t="s">
        <v>208</v>
      </c>
      <c r="B31" s="23" t="s">
        <v>208</v>
      </c>
      <c r="C31" s="23" t="str">
        <f>VLOOKUP(Table2689102[[#This Row],[Redni broj natjecatelja]],'Popis sudionika'!$A$4:$C$300,2,TRUE)</f>
        <v>Milan Janežić</v>
      </c>
      <c r="D31" s="23" t="str">
        <f>VLOOKUP(Table2689102[[#This Row],[Redni broj natjecatelja]],'Popis sudionika'!$A$4:$C$300,3,TRUE)</f>
        <v>Škocjan, SLO</v>
      </c>
      <c r="E31" s="24">
        <v>13.8</v>
      </c>
      <c r="F31" s="23">
        <v>18.100000000000001</v>
      </c>
      <c r="G31" s="25">
        <v>21.5</v>
      </c>
      <c r="H31" s="26">
        <f t="shared" si="0"/>
        <v>53.400000000000006</v>
      </c>
      <c r="I31" s="24">
        <v>13.4</v>
      </c>
      <c r="J31" s="23">
        <v>17.7</v>
      </c>
      <c r="K31" s="25">
        <v>22.8</v>
      </c>
      <c r="L31" s="26">
        <f t="shared" si="1"/>
        <v>53.900000000000006</v>
      </c>
      <c r="M31" s="24">
        <v>14.1</v>
      </c>
      <c r="N31" s="23">
        <v>18.2</v>
      </c>
      <c r="O31" s="25">
        <v>22.1</v>
      </c>
      <c r="P31" s="26">
        <f t="shared" si="2"/>
        <v>54.4</v>
      </c>
      <c r="Q31" s="24">
        <v>13.2</v>
      </c>
      <c r="R31" s="23">
        <v>17.3</v>
      </c>
      <c r="S31" s="25">
        <v>20.8</v>
      </c>
      <c r="T31" s="26">
        <f t="shared" si="3"/>
        <v>51.3</v>
      </c>
      <c r="U31" s="24">
        <v>14.2</v>
      </c>
      <c r="V31" s="23">
        <v>18.2</v>
      </c>
      <c r="W31" s="25">
        <v>20.100000000000001</v>
      </c>
      <c r="X31" s="26">
        <f t="shared" si="4"/>
        <v>52.5</v>
      </c>
      <c r="Y31" s="26" t="s">
        <v>210</v>
      </c>
      <c r="Z31" s="26">
        <f t="shared" si="5"/>
        <v>53.1</v>
      </c>
    </row>
    <row r="32" spans="1:26" x14ac:dyDescent="0.3">
      <c r="A32" s="23" t="s">
        <v>202</v>
      </c>
      <c r="B32" s="23" t="s">
        <v>202</v>
      </c>
      <c r="C32" s="23" t="str">
        <f>VLOOKUP(Table2689102[[#This Row],[Redni broj natjecatelja]],'Popis sudionika'!$A$4:$C$300,2,TRUE)</f>
        <v>Vedran Baričević</v>
      </c>
      <c r="D32" s="23" t="str">
        <f>VLOOKUP(Table2689102[[#This Row],[Redni broj natjecatelja]],'Popis sudionika'!$A$4:$C$300,3,TRUE)</f>
        <v>Kaštel Stari, HR</v>
      </c>
      <c r="E32" s="24">
        <v>13.8</v>
      </c>
      <c r="F32" s="23">
        <v>18.7</v>
      </c>
      <c r="G32" s="25">
        <v>22.8</v>
      </c>
      <c r="H32" s="26">
        <f t="shared" si="0"/>
        <v>55.3</v>
      </c>
      <c r="I32" s="24">
        <v>13.9</v>
      </c>
      <c r="J32" s="23">
        <v>18.600000000000001</v>
      </c>
      <c r="K32" s="25">
        <v>22.5</v>
      </c>
      <c r="L32" s="26">
        <f t="shared" si="1"/>
        <v>55</v>
      </c>
      <c r="M32" s="24">
        <v>14</v>
      </c>
      <c r="N32" s="23">
        <v>17.899999999999999</v>
      </c>
      <c r="O32" s="25">
        <v>18.2</v>
      </c>
      <c r="P32" s="26">
        <f t="shared" si="2"/>
        <v>50.099999999999994</v>
      </c>
      <c r="Q32" s="24">
        <v>13.9</v>
      </c>
      <c r="R32" s="23">
        <v>18.100000000000001</v>
      </c>
      <c r="S32" s="25">
        <v>20</v>
      </c>
      <c r="T32" s="26">
        <f t="shared" si="3"/>
        <v>52</v>
      </c>
      <c r="U32" s="24">
        <v>13.8</v>
      </c>
      <c r="V32" s="23">
        <v>17.8</v>
      </c>
      <c r="W32" s="25">
        <v>21.3</v>
      </c>
      <c r="X32" s="26">
        <f t="shared" si="4"/>
        <v>52.900000000000006</v>
      </c>
      <c r="Y32" s="26" t="s">
        <v>210</v>
      </c>
      <c r="Z32" s="26">
        <f t="shared" si="5"/>
        <v>53.059999999999988</v>
      </c>
    </row>
    <row r="33" spans="1:26" x14ac:dyDescent="0.3">
      <c r="A33" s="23" t="s">
        <v>206</v>
      </c>
      <c r="B33" s="23" t="s">
        <v>206</v>
      </c>
      <c r="C33" s="23" t="str">
        <f>VLOOKUP(Table2689102[[#This Row],[Redni broj natjecatelja]],'Popis sudionika'!$A$4:$C$300,2,TRUE)</f>
        <v>Slaven Erceg</v>
      </c>
      <c r="D33" s="23" t="str">
        <f>VLOOKUP(Table2689102[[#This Row],[Redni broj natjecatelja]],'Popis sudionika'!$A$4:$C$300,3,TRUE)</f>
        <v>Livno</v>
      </c>
      <c r="E33" s="24">
        <v>13.1</v>
      </c>
      <c r="F33" s="23">
        <v>17.3</v>
      </c>
      <c r="G33" s="25">
        <v>23.1</v>
      </c>
      <c r="H33" s="26">
        <f t="shared" si="0"/>
        <v>53.5</v>
      </c>
      <c r="I33" s="24">
        <v>13.5</v>
      </c>
      <c r="J33" s="23">
        <v>18.2</v>
      </c>
      <c r="K33" s="25">
        <v>22.6</v>
      </c>
      <c r="L33" s="26">
        <f t="shared" si="1"/>
        <v>54.3</v>
      </c>
      <c r="M33" s="24">
        <v>11.8</v>
      </c>
      <c r="N33" s="23">
        <v>16.8</v>
      </c>
      <c r="O33" s="25">
        <v>21.8</v>
      </c>
      <c r="P33" s="26">
        <f t="shared" si="2"/>
        <v>50.400000000000006</v>
      </c>
      <c r="Q33" s="24">
        <v>12.9</v>
      </c>
      <c r="R33" s="23">
        <v>17.600000000000001</v>
      </c>
      <c r="S33" s="25">
        <v>22.4</v>
      </c>
      <c r="T33" s="26">
        <f t="shared" si="3"/>
        <v>52.9</v>
      </c>
      <c r="U33" s="24">
        <v>13.1</v>
      </c>
      <c r="V33" s="23">
        <v>17.2</v>
      </c>
      <c r="W33" s="25">
        <v>23.2</v>
      </c>
      <c r="X33" s="26">
        <f t="shared" si="4"/>
        <v>53.5</v>
      </c>
      <c r="Y33" s="26" t="s">
        <v>210</v>
      </c>
      <c r="Z33" s="26">
        <f t="shared" si="5"/>
        <v>52.92</v>
      </c>
    </row>
    <row r="34" spans="1:26" x14ac:dyDescent="0.3">
      <c r="A34" s="23" t="s">
        <v>178</v>
      </c>
      <c r="B34" s="23" t="s">
        <v>178</v>
      </c>
      <c r="C34" s="23" t="str">
        <f>VLOOKUP(Table2689102[[#This Row],[Redni broj natjecatelja]],'Popis sudionika'!$A$4:$C$300,2,TRUE)</f>
        <v>Marko Musić</v>
      </c>
      <c r="D34" s="23" t="str">
        <f>VLOOKUP(Table2689102[[#This Row],[Redni broj natjecatelja]],'Popis sudionika'!$A$4:$C$300,3,TRUE)</f>
        <v>Vinkovci, HR</v>
      </c>
      <c r="E34" s="24">
        <v>14.2</v>
      </c>
      <c r="F34" s="23">
        <v>18.100000000000001</v>
      </c>
      <c r="G34" s="25">
        <v>20.100000000000001</v>
      </c>
      <c r="H34" s="26">
        <f t="shared" si="0"/>
        <v>52.4</v>
      </c>
      <c r="I34" s="24">
        <v>13.2</v>
      </c>
      <c r="J34" s="23">
        <v>17.899999999999999</v>
      </c>
      <c r="K34" s="25">
        <v>19.100000000000001</v>
      </c>
      <c r="L34" s="26">
        <f t="shared" si="1"/>
        <v>50.2</v>
      </c>
      <c r="M34" s="24">
        <v>13.6</v>
      </c>
      <c r="N34" s="23">
        <v>17.8</v>
      </c>
      <c r="O34" s="25">
        <v>19.899999999999999</v>
      </c>
      <c r="P34" s="26">
        <f t="shared" si="2"/>
        <v>51.3</v>
      </c>
      <c r="Q34" s="24">
        <v>13.9</v>
      </c>
      <c r="R34" s="23">
        <v>18.2</v>
      </c>
      <c r="S34" s="25">
        <v>22.3</v>
      </c>
      <c r="T34" s="26">
        <f t="shared" si="3"/>
        <v>54.400000000000006</v>
      </c>
      <c r="U34" s="24">
        <v>13</v>
      </c>
      <c r="V34" s="23">
        <v>18.3</v>
      </c>
      <c r="W34" s="25">
        <v>23.4</v>
      </c>
      <c r="X34" s="26">
        <f t="shared" si="4"/>
        <v>54.7</v>
      </c>
      <c r="Y34" s="26" t="s">
        <v>195</v>
      </c>
      <c r="Z34" s="26">
        <f t="shared" si="5"/>
        <v>52.6</v>
      </c>
    </row>
    <row r="35" spans="1:26" x14ac:dyDescent="0.3">
      <c r="A35" s="23" t="s">
        <v>191</v>
      </c>
      <c r="B35" s="23" t="s">
        <v>191</v>
      </c>
      <c r="C35" s="23" t="str">
        <f>VLOOKUP(Table2689102[[#This Row],[Redni broj natjecatelja]],'Popis sudionika'!$A$4:$C$300,2,TRUE)</f>
        <v>Boris Dvornik</v>
      </c>
      <c r="D35" s="23" t="str">
        <f>VLOOKUP(Table2689102[[#This Row],[Redni broj natjecatelja]],'Popis sudionika'!$A$4:$C$300,3,TRUE)</f>
        <v>Šmarjeta 48, SLO</v>
      </c>
      <c r="E35" s="24">
        <v>14.2</v>
      </c>
      <c r="F35" s="23">
        <v>18</v>
      </c>
      <c r="G35" s="25">
        <v>20</v>
      </c>
      <c r="H35" s="26">
        <f t="shared" si="0"/>
        <v>52.2</v>
      </c>
      <c r="I35" s="24">
        <v>13.9</v>
      </c>
      <c r="J35" s="23">
        <v>17.7</v>
      </c>
      <c r="K35" s="25">
        <v>19.3</v>
      </c>
      <c r="L35" s="26">
        <f t="shared" si="1"/>
        <v>50.900000000000006</v>
      </c>
      <c r="M35" s="24">
        <v>14.6</v>
      </c>
      <c r="N35" s="23">
        <v>18.899999999999999</v>
      </c>
      <c r="O35" s="25">
        <v>19</v>
      </c>
      <c r="P35" s="26">
        <f t="shared" si="2"/>
        <v>52.5</v>
      </c>
      <c r="Q35" s="24">
        <v>14.5</v>
      </c>
      <c r="R35" s="23">
        <v>18.7</v>
      </c>
      <c r="S35" s="25">
        <v>19.3</v>
      </c>
      <c r="T35" s="26">
        <f t="shared" si="3"/>
        <v>52.5</v>
      </c>
      <c r="U35" s="24">
        <v>14.1</v>
      </c>
      <c r="V35" s="23">
        <v>19.2</v>
      </c>
      <c r="W35" s="25">
        <v>21.2</v>
      </c>
      <c r="X35" s="26">
        <f t="shared" si="4"/>
        <v>54.5</v>
      </c>
      <c r="Y35" s="26" t="s">
        <v>196</v>
      </c>
      <c r="Z35" s="26">
        <f t="shared" si="5"/>
        <v>52.52</v>
      </c>
    </row>
    <row r="36" spans="1:26" x14ac:dyDescent="0.3">
      <c r="A36" s="23" t="s">
        <v>220</v>
      </c>
      <c r="B36" s="23" t="s">
        <v>220</v>
      </c>
      <c r="C36" s="23" t="str">
        <f>VLOOKUP(Table2689102[[#This Row],[Redni broj natjecatelja]],'Popis sudionika'!$A$4:$C$300,2,TRUE)</f>
        <v>Jadranko Ivić</v>
      </c>
      <c r="D36" s="23" t="str">
        <f>VLOOKUP(Table2689102[[#This Row],[Redni broj natjecatelja]],'Popis sudionika'!$A$4:$C$300,3,TRUE)</f>
        <v>Šipovo</v>
      </c>
      <c r="E36" s="24">
        <v>13.6</v>
      </c>
      <c r="F36" s="23">
        <v>17.100000000000001</v>
      </c>
      <c r="G36" s="25">
        <v>20.5</v>
      </c>
      <c r="H36" s="26">
        <f t="shared" ref="H36:H67" si="6">(E36+F36+G36)</f>
        <v>51.2</v>
      </c>
      <c r="I36" s="24">
        <v>13.7</v>
      </c>
      <c r="J36" s="23">
        <v>17.5</v>
      </c>
      <c r="K36" s="25">
        <v>22.2</v>
      </c>
      <c r="L36" s="26">
        <f t="shared" ref="L36:L67" si="7">(I36+J36+K36)</f>
        <v>53.4</v>
      </c>
      <c r="M36" s="24">
        <v>13.8</v>
      </c>
      <c r="N36" s="23">
        <v>17.7</v>
      </c>
      <c r="O36" s="25">
        <v>22.1</v>
      </c>
      <c r="P36" s="26">
        <f t="shared" ref="P36:P67" si="8">(M36+N36+O36)</f>
        <v>53.6</v>
      </c>
      <c r="Q36" s="24">
        <v>13.7</v>
      </c>
      <c r="R36" s="23">
        <v>17.8</v>
      </c>
      <c r="S36" s="25">
        <v>20.100000000000001</v>
      </c>
      <c r="T36" s="26">
        <f t="shared" ref="T36:T67" si="9">(Q36+R36+S36)</f>
        <v>51.6</v>
      </c>
      <c r="U36" s="24">
        <v>13.7</v>
      </c>
      <c r="V36" s="23">
        <v>17</v>
      </c>
      <c r="W36" s="25">
        <v>22.1</v>
      </c>
      <c r="X36" s="26">
        <f t="shared" ref="X36:X67" si="10">(U36+V36+W36)</f>
        <v>52.8</v>
      </c>
      <c r="Y36" s="26" t="s">
        <v>222</v>
      </c>
      <c r="Z36" s="26">
        <f t="shared" ref="Z36:Z67" si="11">(H36+L36+P36+T36+X36)/5</f>
        <v>52.519999999999996</v>
      </c>
    </row>
    <row r="37" spans="1:26" x14ac:dyDescent="0.3">
      <c r="A37" s="23" t="s">
        <v>198</v>
      </c>
      <c r="B37" s="23" t="s">
        <v>198</v>
      </c>
      <c r="C37" s="23" t="str">
        <f>VLOOKUP(Table2689102[[#This Row],[Redni broj natjecatelja]],'Popis sudionika'!$A$4:$C$300,2,TRUE)</f>
        <v>Slaven Erceg</v>
      </c>
      <c r="D37" s="23" t="str">
        <f>VLOOKUP(Table2689102[[#This Row],[Redni broj natjecatelja]],'Popis sudionika'!$A$4:$C$300,3,TRUE)</f>
        <v>Livno</v>
      </c>
      <c r="E37" s="24">
        <v>13.1</v>
      </c>
      <c r="F37" s="23">
        <v>17.7</v>
      </c>
      <c r="G37" s="25">
        <v>21.7</v>
      </c>
      <c r="H37" s="26">
        <f t="shared" si="6"/>
        <v>52.5</v>
      </c>
      <c r="I37" s="24">
        <v>13.1</v>
      </c>
      <c r="J37" s="23">
        <v>17.8</v>
      </c>
      <c r="K37" s="25">
        <v>21.2</v>
      </c>
      <c r="L37" s="26">
        <f t="shared" si="7"/>
        <v>52.099999999999994</v>
      </c>
      <c r="M37" s="24">
        <v>13.7</v>
      </c>
      <c r="N37" s="23">
        <v>17.7</v>
      </c>
      <c r="O37" s="25">
        <v>21.3</v>
      </c>
      <c r="P37" s="26">
        <f t="shared" si="8"/>
        <v>52.7</v>
      </c>
      <c r="Q37" s="24">
        <v>12.9</v>
      </c>
      <c r="R37" s="23">
        <v>16.600000000000001</v>
      </c>
      <c r="S37" s="25">
        <v>21.2</v>
      </c>
      <c r="T37" s="26">
        <f t="shared" si="9"/>
        <v>50.7</v>
      </c>
      <c r="U37" s="24">
        <v>12</v>
      </c>
      <c r="V37" s="23">
        <v>17.5</v>
      </c>
      <c r="W37" s="25">
        <v>20.8</v>
      </c>
      <c r="X37" s="26">
        <f t="shared" si="10"/>
        <v>50.3</v>
      </c>
      <c r="Y37" s="26" t="s">
        <v>210</v>
      </c>
      <c r="Z37" s="26">
        <f t="shared" si="11"/>
        <v>51.660000000000004</v>
      </c>
    </row>
    <row r="38" spans="1:26" x14ac:dyDescent="0.3">
      <c r="A38" s="23" t="s">
        <v>216</v>
      </c>
      <c r="B38" s="23" t="s">
        <v>216</v>
      </c>
      <c r="C38" s="23" t="str">
        <f>VLOOKUP(Table2689102[[#This Row],[Redni broj natjecatelja]],'Popis sudionika'!$A$4:$C$300,2,TRUE)</f>
        <v>Ivan Šesto</v>
      </c>
      <c r="D38" s="23" t="str">
        <f>VLOOKUP(Table2689102[[#This Row],[Redni broj natjecatelja]],'Popis sudionika'!$A$4:$C$300,3,TRUE)</f>
        <v>Kablići, Livno</v>
      </c>
      <c r="E38" s="24">
        <v>12.1</v>
      </c>
      <c r="F38" s="23">
        <v>18.600000000000001</v>
      </c>
      <c r="G38" s="25">
        <v>23</v>
      </c>
      <c r="H38" s="26">
        <f t="shared" si="6"/>
        <v>53.7</v>
      </c>
      <c r="I38" s="24">
        <v>13.2</v>
      </c>
      <c r="J38" s="23">
        <v>18.3</v>
      </c>
      <c r="K38" s="25">
        <v>22.3</v>
      </c>
      <c r="L38" s="26">
        <f t="shared" si="7"/>
        <v>53.8</v>
      </c>
      <c r="M38" s="24">
        <v>13.7</v>
      </c>
      <c r="N38" s="23">
        <v>17.399999999999999</v>
      </c>
      <c r="O38" s="25">
        <v>22.2</v>
      </c>
      <c r="P38" s="26">
        <f t="shared" si="8"/>
        <v>53.3</v>
      </c>
      <c r="Q38" s="24">
        <v>12.8</v>
      </c>
      <c r="R38" s="23">
        <v>16.2</v>
      </c>
      <c r="S38" s="25">
        <v>19.2</v>
      </c>
      <c r="T38" s="26">
        <f t="shared" si="9"/>
        <v>48.2</v>
      </c>
      <c r="U38" s="24">
        <v>13</v>
      </c>
      <c r="V38" s="23">
        <v>16.899999999999999</v>
      </c>
      <c r="W38" s="25">
        <v>19.2</v>
      </c>
      <c r="X38" s="26">
        <f t="shared" si="10"/>
        <v>49.099999999999994</v>
      </c>
      <c r="Y38" s="26" t="s">
        <v>222</v>
      </c>
      <c r="Z38" s="26">
        <f t="shared" si="11"/>
        <v>51.620000000000005</v>
      </c>
    </row>
    <row r="39" spans="1:26" x14ac:dyDescent="0.3">
      <c r="A39" s="23" t="s">
        <v>219</v>
      </c>
      <c r="B39" s="23" t="s">
        <v>219</v>
      </c>
      <c r="C39" s="23" t="str">
        <f>VLOOKUP(Table2689102[[#This Row],[Redni broj natjecatelja]],'Popis sudionika'!$A$4:$C$300,2,TRUE)</f>
        <v>Ivan Jurušić</v>
      </c>
      <c r="D39" s="23" t="str">
        <f>VLOOKUP(Table2689102[[#This Row],[Redni broj natjecatelja]],'Popis sudionika'!$A$4:$C$300,3,TRUE)</f>
        <v>Posušje</v>
      </c>
      <c r="E39" s="24">
        <v>13.2</v>
      </c>
      <c r="F39" s="23">
        <v>17.8</v>
      </c>
      <c r="G39" s="25">
        <v>19.100000000000001</v>
      </c>
      <c r="H39" s="26">
        <f t="shared" si="6"/>
        <v>50.1</v>
      </c>
      <c r="I39" s="24">
        <v>12.9</v>
      </c>
      <c r="J39" s="23">
        <v>17.2</v>
      </c>
      <c r="K39" s="25">
        <v>19.899999999999999</v>
      </c>
      <c r="L39" s="26">
        <f t="shared" si="7"/>
        <v>50</v>
      </c>
      <c r="M39" s="24">
        <v>12.9</v>
      </c>
      <c r="N39" s="23">
        <v>17.100000000000001</v>
      </c>
      <c r="O39" s="25">
        <v>18.2</v>
      </c>
      <c r="P39" s="26">
        <f t="shared" si="8"/>
        <v>48.2</v>
      </c>
      <c r="Q39" s="24">
        <v>13.1</v>
      </c>
      <c r="R39" s="23">
        <v>17.899999999999999</v>
      </c>
      <c r="S39" s="25">
        <v>19.100000000000001</v>
      </c>
      <c r="T39" s="26">
        <f t="shared" si="9"/>
        <v>50.1</v>
      </c>
      <c r="U39" s="24">
        <v>14.1</v>
      </c>
      <c r="V39" s="23">
        <v>17.8</v>
      </c>
      <c r="W39" s="25">
        <v>21</v>
      </c>
      <c r="X39" s="26">
        <f t="shared" si="10"/>
        <v>52.9</v>
      </c>
      <c r="Y39" s="26" t="s">
        <v>222</v>
      </c>
      <c r="Z39" s="26">
        <f t="shared" si="11"/>
        <v>50.260000000000005</v>
      </c>
    </row>
    <row r="40" spans="1:26" x14ac:dyDescent="0.3">
      <c r="A40" s="23" t="s">
        <v>213</v>
      </c>
      <c r="B40" s="23" t="s">
        <v>213</v>
      </c>
      <c r="C40" s="23" t="str">
        <f>VLOOKUP(Table2689102[[#This Row],[Redni broj natjecatelja]],'Popis sudionika'!$A$4:$C$300,2,TRUE)</f>
        <v>Marko Janković</v>
      </c>
      <c r="D40" s="23" t="str">
        <f>VLOOKUP(Table2689102[[#This Row],[Redni broj natjecatelja]],'Popis sudionika'!$A$4:$C$300,3,TRUE)</f>
        <v>Kragujevac, SRB</v>
      </c>
      <c r="E40" s="24">
        <v>13.2</v>
      </c>
      <c r="F40" s="23">
        <v>17.8</v>
      </c>
      <c r="G40" s="25">
        <v>18.2</v>
      </c>
      <c r="H40" s="26">
        <f t="shared" si="6"/>
        <v>49.2</v>
      </c>
      <c r="I40" s="24">
        <v>13.3</v>
      </c>
      <c r="J40" s="23">
        <v>17.7</v>
      </c>
      <c r="K40" s="25">
        <v>18.7</v>
      </c>
      <c r="L40" s="26">
        <f t="shared" si="7"/>
        <v>49.7</v>
      </c>
      <c r="M40" s="24">
        <v>11.2</v>
      </c>
      <c r="N40" s="23">
        <v>17.8</v>
      </c>
      <c r="O40" s="25">
        <v>21.9</v>
      </c>
      <c r="P40" s="26">
        <f t="shared" si="8"/>
        <v>50.9</v>
      </c>
      <c r="Q40" s="24">
        <v>12.7</v>
      </c>
      <c r="R40" s="23">
        <v>17</v>
      </c>
      <c r="S40" s="25">
        <v>21.9</v>
      </c>
      <c r="T40" s="26">
        <f t="shared" si="9"/>
        <v>51.599999999999994</v>
      </c>
      <c r="U40" s="24">
        <v>11.2</v>
      </c>
      <c r="V40" s="23">
        <v>16.100000000000001</v>
      </c>
      <c r="W40" s="25">
        <v>21.2</v>
      </c>
      <c r="X40" s="26">
        <f t="shared" si="10"/>
        <v>48.5</v>
      </c>
      <c r="Y40" s="26" t="s">
        <v>222</v>
      </c>
      <c r="Z40" s="26">
        <f t="shared" si="11"/>
        <v>49.980000000000004</v>
      </c>
    </row>
    <row r="41" spans="1:26" x14ac:dyDescent="0.3">
      <c r="A41" s="23" t="s">
        <v>203</v>
      </c>
      <c r="B41" s="23" t="s">
        <v>203</v>
      </c>
      <c r="C41" s="23" t="str">
        <f>VLOOKUP(Table2689102[[#This Row],[Redni broj natjecatelja]],'Popis sudionika'!$A$4:$C$300,2,TRUE)</f>
        <v>Marko Janković</v>
      </c>
      <c r="D41" s="23" t="str">
        <f>VLOOKUP(Table2689102[[#This Row],[Redni broj natjecatelja]],'Popis sudionika'!$A$4:$C$300,3,TRUE)</f>
        <v>Kragujevac, SRB</v>
      </c>
      <c r="E41" s="24">
        <v>12.7</v>
      </c>
      <c r="F41" s="23">
        <v>16.600000000000001</v>
      </c>
      <c r="G41" s="25">
        <v>20.100000000000001</v>
      </c>
      <c r="H41" s="26">
        <f t="shared" si="6"/>
        <v>49.400000000000006</v>
      </c>
      <c r="I41" s="24">
        <v>12.3</v>
      </c>
      <c r="J41" s="23">
        <v>16.399999999999999</v>
      </c>
      <c r="K41" s="25">
        <v>19.399999999999999</v>
      </c>
      <c r="L41" s="26">
        <f t="shared" si="7"/>
        <v>48.099999999999994</v>
      </c>
      <c r="M41" s="24">
        <v>13.5</v>
      </c>
      <c r="N41" s="23">
        <v>17.2</v>
      </c>
      <c r="O41" s="25">
        <v>20.100000000000001</v>
      </c>
      <c r="P41" s="26">
        <f t="shared" si="8"/>
        <v>50.8</v>
      </c>
      <c r="Q41" s="24">
        <v>12.1</v>
      </c>
      <c r="R41" s="23">
        <v>16.3</v>
      </c>
      <c r="S41" s="25">
        <v>18.899999999999999</v>
      </c>
      <c r="T41" s="26">
        <f t="shared" si="9"/>
        <v>47.3</v>
      </c>
      <c r="U41" s="24">
        <v>12.2</v>
      </c>
      <c r="V41" s="23">
        <v>16.100000000000001</v>
      </c>
      <c r="W41" s="25">
        <v>18.2</v>
      </c>
      <c r="X41" s="26">
        <f t="shared" si="10"/>
        <v>46.5</v>
      </c>
      <c r="Y41" s="26" t="s">
        <v>210</v>
      </c>
      <c r="Z41" s="26">
        <f t="shared" si="11"/>
        <v>48.42</v>
      </c>
    </row>
    <row r="42" spans="1:26" x14ac:dyDescent="0.3">
      <c r="A42" s="5" t="s">
        <v>218</v>
      </c>
      <c r="B42" s="5" t="s">
        <v>218</v>
      </c>
      <c r="C42" s="5" t="str">
        <f>VLOOKUP(Table2689102[[#This Row],[Redni broj natjecatelja]],'Popis sudionika'!$A$4:$C$300,2,TRUE)</f>
        <v>Ivan Šesto</v>
      </c>
      <c r="D42" s="5" t="str">
        <f>VLOOKUP(Table2689102[[#This Row],[Redni broj natjecatelja]],'Popis sudionika'!$A$4:$C$300,3,TRUE)</f>
        <v>Kablići, Livno</v>
      </c>
      <c r="E42" s="11">
        <v>12.1</v>
      </c>
      <c r="F42" s="5">
        <v>15.2</v>
      </c>
      <c r="G42" s="12">
        <v>19.5</v>
      </c>
      <c r="H42" s="9">
        <f t="shared" si="6"/>
        <v>46.8</v>
      </c>
      <c r="I42" s="11">
        <v>12.5</v>
      </c>
      <c r="J42" s="5">
        <v>16.7</v>
      </c>
      <c r="K42" s="12">
        <v>19</v>
      </c>
      <c r="L42" s="9">
        <f t="shared" si="7"/>
        <v>48.2</v>
      </c>
      <c r="M42" s="11">
        <v>11.1</v>
      </c>
      <c r="N42" s="5">
        <v>16.3</v>
      </c>
      <c r="O42" s="12">
        <v>19.8</v>
      </c>
      <c r="P42" s="9">
        <f t="shared" si="8"/>
        <v>47.2</v>
      </c>
      <c r="Q42" s="11">
        <v>11</v>
      </c>
      <c r="R42" s="5">
        <v>15</v>
      </c>
      <c r="S42" s="12">
        <v>21.2</v>
      </c>
      <c r="T42" s="9">
        <f t="shared" si="9"/>
        <v>47.2</v>
      </c>
      <c r="U42" s="11">
        <v>12.4</v>
      </c>
      <c r="V42" s="5">
        <v>16.399999999999999</v>
      </c>
      <c r="W42" s="12">
        <v>20.100000000000001</v>
      </c>
      <c r="X42" s="9">
        <f t="shared" si="10"/>
        <v>48.9</v>
      </c>
      <c r="Y42" s="9" t="s">
        <v>222</v>
      </c>
      <c r="Z42" s="9">
        <f t="shared" si="11"/>
        <v>47.66</v>
      </c>
    </row>
    <row r="43" spans="1:26" x14ac:dyDescent="0.3">
      <c r="A43" s="5" t="s">
        <v>217</v>
      </c>
      <c r="B43" s="5" t="s">
        <v>217</v>
      </c>
      <c r="C43" s="5" t="str">
        <f>VLOOKUP(Table2689102[[#This Row],[Redni broj natjecatelja]],'Popis sudionika'!$A$4:$C$300,2,TRUE)</f>
        <v>Anica Šesto</v>
      </c>
      <c r="D43" s="5" t="str">
        <f>VLOOKUP(Table2689102[[#This Row],[Redni broj natjecatelja]],'Popis sudionika'!$A$4:$C$300,3,TRUE)</f>
        <v>Livno</v>
      </c>
      <c r="E43" s="11">
        <v>10.8</v>
      </c>
      <c r="F43" s="5">
        <v>16.100000000000001</v>
      </c>
      <c r="G43" s="12">
        <v>19.399999999999999</v>
      </c>
      <c r="H43" s="9">
        <f t="shared" si="6"/>
        <v>46.3</v>
      </c>
      <c r="I43" s="11">
        <v>12.9</v>
      </c>
      <c r="J43" s="5">
        <v>16.2</v>
      </c>
      <c r="K43" s="12">
        <v>19</v>
      </c>
      <c r="L43" s="9">
        <f t="shared" si="7"/>
        <v>48.1</v>
      </c>
      <c r="M43" s="11">
        <v>13.3</v>
      </c>
      <c r="N43" s="5">
        <v>16.100000000000001</v>
      </c>
      <c r="O43" s="12">
        <v>20.100000000000001</v>
      </c>
      <c r="P43" s="9">
        <f t="shared" si="8"/>
        <v>49.5</v>
      </c>
      <c r="Q43" s="11">
        <v>11.2</v>
      </c>
      <c r="R43" s="5">
        <v>15</v>
      </c>
      <c r="S43" s="12">
        <v>19.2</v>
      </c>
      <c r="T43" s="9">
        <f t="shared" si="9"/>
        <v>45.4</v>
      </c>
      <c r="U43" s="11">
        <v>12.2</v>
      </c>
      <c r="V43" s="5">
        <v>16.100000000000001</v>
      </c>
      <c r="W43" s="12">
        <v>15.2</v>
      </c>
      <c r="X43" s="9">
        <f t="shared" si="10"/>
        <v>43.5</v>
      </c>
      <c r="Y43" s="9" t="s">
        <v>222</v>
      </c>
      <c r="Z43" s="9">
        <f t="shared" si="11"/>
        <v>46.56</v>
      </c>
    </row>
    <row r="44" spans="1:26" x14ac:dyDescent="0.3">
      <c r="A44" s="5" t="s">
        <v>176</v>
      </c>
      <c r="B44" s="5" t="s">
        <v>176</v>
      </c>
      <c r="C44" s="5" t="str">
        <f>VLOOKUP(Table2689102[[#This Row],[Redni broj natjecatelja]],'Popis sudionika'!$A$4:$C$300,2,TRUE)</f>
        <v>Tiho Baković Šišin</v>
      </c>
      <c r="D44" s="5" t="str">
        <f>VLOOKUP(Table2689102[[#This Row],[Redni broj natjecatelja]],'Popis sudionika'!$A$4:$C$300,3,TRUE)</f>
        <v>Mokronoge</v>
      </c>
      <c r="E44" s="11">
        <v>10.5</v>
      </c>
      <c r="F44" s="5">
        <v>15.7</v>
      </c>
      <c r="G44" s="12">
        <v>17.2</v>
      </c>
      <c r="H44" s="9">
        <f t="shared" si="6"/>
        <v>43.4</v>
      </c>
      <c r="I44" s="11">
        <v>11.1</v>
      </c>
      <c r="J44" s="5">
        <v>14.2</v>
      </c>
      <c r="K44" s="12">
        <v>14.1</v>
      </c>
      <c r="L44" s="9">
        <f t="shared" si="7"/>
        <v>39.4</v>
      </c>
      <c r="M44" s="11">
        <v>11.1</v>
      </c>
      <c r="N44" s="5">
        <v>17.899999999999999</v>
      </c>
      <c r="O44" s="12">
        <v>21</v>
      </c>
      <c r="P44" s="9">
        <f t="shared" si="8"/>
        <v>50</v>
      </c>
      <c r="Q44" s="11">
        <v>11.2</v>
      </c>
      <c r="R44" s="5">
        <v>16.2</v>
      </c>
      <c r="S44" s="12">
        <v>21</v>
      </c>
      <c r="T44" s="9">
        <f t="shared" si="9"/>
        <v>48.4</v>
      </c>
      <c r="U44" s="11">
        <v>11.7</v>
      </c>
      <c r="V44" s="5">
        <v>18.8</v>
      </c>
      <c r="W44" s="12">
        <v>17</v>
      </c>
      <c r="X44" s="9">
        <f t="shared" si="10"/>
        <v>47.5</v>
      </c>
      <c r="Y44" s="9" t="s">
        <v>195</v>
      </c>
      <c r="Z44" s="9">
        <f t="shared" si="11"/>
        <v>45.74</v>
      </c>
    </row>
    <row r="45" spans="1:26" x14ac:dyDescent="0.3">
      <c r="A45" s="5"/>
      <c r="B45" s="5"/>
      <c r="C45" s="5" t="e">
        <f>VLOOKUP(Table2689102[[#This Row],[Redni broj natjecatelja]],'Popis sudionika'!$A$4:$C$300,2,TRUE)</f>
        <v>#N/A</v>
      </c>
      <c r="D45" s="5" t="e">
        <f>VLOOKUP(Table2689102[[#This Row],[Redni broj natjecatelja]],'Popis sudionika'!$A$4:$C$300,3,TRUE)</f>
        <v>#N/A</v>
      </c>
      <c r="E45" s="11"/>
      <c r="F45" s="5"/>
      <c r="G45" s="12"/>
      <c r="H45" s="9">
        <f t="shared" si="6"/>
        <v>0</v>
      </c>
      <c r="I45" s="11"/>
      <c r="J45" s="5"/>
      <c r="K45" s="12"/>
      <c r="L45" s="9">
        <f t="shared" si="7"/>
        <v>0</v>
      </c>
      <c r="M45" s="11"/>
      <c r="N45" s="5"/>
      <c r="O45" s="12"/>
      <c r="P45" s="9">
        <f t="shared" si="8"/>
        <v>0</v>
      </c>
      <c r="Q45" s="11"/>
      <c r="R45" s="5"/>
      <c r="S45" s="12"/>
      <c r="T45" s="9">
        <f t="shared" si="9"/>
        <v>0</v>
      </c>
      <c r="U45" s="11"/>
      <c r="V45" s="5"/>
      <c r="W45" s="12"/>
      <c r="X45" s="9">
        <f t="shared" si="10"/>
        <v>0</v>
      </c>
      <c r="Y45" s="9"/>
      <c r="Z45" s="9">
        <f t="shared" si="11"/>
        <v>0</v>
      </c>
    </row>
    <row r="46" spans="1:26" x14ac:dyDescent="0.3">
      <c r="A46" s="5"/>
      <c r="B46" s="5"/>
      <c r="C46" s="5" t="e">
        <f>VLOOKUP(Table2689102[[#This Row],[Redni broj natjecatelja]],'Popis sudionika'!$A$4:$C$300,2,TRUE)</f>
        <v>#N/A</v>
      </c>
      <c r="D46" s="5" t="e">
        <f>VLOOKUP(Table2689102[[#This Row],[Redni broj natjecatelja]],'Popis sudionika'!$A$4:$C$300,3,TRUE)</f>
        <v>#N/A</v>
      </c>
      <c r="E46" s="11"/>
      <c r="F46" s="5"/>
      <c r="G46" s="12"/>
      <c r="H46" s="9">
        <f t="shared" si="6"/>
        <v>0</v>
      </c>
      <c r="I46" s="11"/>
      <c r="J46" s="5"/>
      <c r="K46" s="12"/>
      <c r="L46" s="9">
        <f t="shared" si="7"/>
        <v>0</v>
      </c>
      <c r="M46" s="11"/>
      <c r="N46" s="5"/>
      <c r="O46" s="12"/>
      <c r="P46" s="9">
        <f t="shared" si="8"/>
        <v>0</v>
      </c>
      <c r="Q46" s="11"/>
      <c r="R46" s="5"/>
      <c r="S46" s="12"/>
      <c r="T46" s="9">
        <f t="shared" si="9"/>
        <v>0</v>
      </c>
      <c r="U46" s="11"/>
      <c r="V46" s="5"/>
      <c r="W46" s="12"/>
      <c r="X46" s="9">
        <f t="shared" si="10"/>
        <v>0</v>
      </c>
      <c r="Y46" s="9"/>
      <c r="Z46" s="9">
        <f t="shared" si="11"/>
        <v>0</v>
      </c>
    </row>
    <row r="47" spans="1:26" x14ac:dyDescent="0.3">
      <c r="A47" s="5"/>
      <c r="B47" s="5"/>
      <c r="C47" s="5" t="e">
        <f>VLOOKUP(Table2689102[[#This Row],[Redni broj natjecatelja]],'Popis sudionika'!$A$4:$C$300,2,TRUE)</f>
        <v>#N/A</v>
      </c>
      <c r="D47" s="5" t="e">
        <f>VLOOKUP(Table2689102[[#This Row],[Redni broj natjecatelja]],'Popis sudionika'!$A$4:$C$300,3,TRUE)</f>
        <v>#N/A</v>
      </c>
      <c r="E47" s="11"/>
      <c r="F47" s="5"/>
      <c r="G47" s="12"/>
      <c r="H47" s="9">
        <f t="shared" si="6"/>
        <v>0</v>
      </c>
      <c r="I47" s="11"/>
      <c r="J47" s="5"/>
      <c r="K47" s="12"/>
      <c r="L47" s="9">
        <f t="shared" si="7"/>
        <v>0</v>
      </c>
      <c r="M47" s="11"/>
      <c r="N47" s="5"/>
      <c r="O47" s="12"/>
      <c r="P47" s="9">
        <f t="shared" si="8"/>
        <v>0</v>
      </c>
      <c r="Q47" s="11"/>
      <c r="R47" s="5"/>
      <c r="S47" s="12"/>
      <c r="T47" s="9">
        <f t="shared" si="9"/>
        <v>0</v>
      </c>
      <c r="U47" s="11"/>
      <c r="V47" s="5"/>
      <c r="W47" s="12"/>
      <c r="X47" s="9">
        <f t="shared" si="10"/>
        <v>0</v>
      </c>
      <c r="Y47" s="9"/>
      <c r="Z47" s="9">
        <f t="shared" si="11"/>
        <v>0</v>
      </c>
    </row>
    <row r="48" spans="1:26" x14ac:dyDescent="0.3">
      <c r="A48" s="5"/>
      <c r="B48" s="5"/>
      <c r="C48" s="5" t="e">
        <f>VLOOKUP(Table2689102[[#This Row],[Redni broj natjecatelja]],'Popis sudionika'!$A$4:$C$300,2,TRUE)</f>
        <v>#N/A</v>
      </c>
      <c r="D48" s="5" t="e">
        <f>VLOOKUP(Table2689102[[#This Row],[Redni broj natjecatelja]],'Popis sudionika'!$A$4:$C$300,3,TRUE)</f>
        <v>#N/A</v>
      </c>
      <c r="E48" s="11"/>
      <c r="F48" s="5"/>
      <c r="G48" s="12"/>
      <c r="H48" s="9">
        <f t="shared" si="6"/>
        <v>0</v>
      </c>
      <c r="I48" s="11"/>
      <c r="J48" s="5"/>
      <c r="K48" s="12"/>
      <c r="L48" s="9">
        <f t="shared" si="7"/>
        <v>0</v>
      </c>
      <c r="M48" s="11"/>
      <c r="N48" s="5"/>
      <c r="O48" s="12"/>
      <c r="P48" s="9">
        <f t="shared" si="8"/>
        <v>0</v>
      </c>
      <c r="Q48" s="11"/>
      <c r="R48" s="5"/>
      <c r="S48" s="12"/>
      <c r="T48" s="9">
        <f t="shared" si="9"/>
        <v>0</v>
      </c>
      <c r="U48" s="11"/>
      <c r="V48" s="5"/>
      <c r="W48" s="12"/>
      <c r="X48" s="9">
        <f t="shared" si="10"/>
        <v>0</v>
      </c>
      <c r="Y48" s="9"/>
      <c r="Z48" s="9">
        <f t="shared" si="11"/>
        <v>0</v>
      </c>
    </row>
    <row r="49" spans="1:26" x14ac:dyDescent="0.3">
      <c r="A49" s="5"/>
      <c r="B49" s="5"/>
      <c r="C49" s="5" t="e">
        <f>VLOOKUP(Table2689102[[#This Row],[Redni broj natjecatelja]],'Popis sudionika'!$A$4:$C$300,2,TRUE)</f>
        <v>#N/A</v>
      </c>
      <c r="D49" s="5" t="e">
        <f>VLOOKUP(Table2689102[[#This Row],[Redni broj natjecatelja]],'Popis sudionika'!$A$4:$C$300,3,TRUE)</f>
        <v>#N/A</v>
      </c>
      <c r="E49" s="11"/>
      <c r="F49" s="5"/>
      <c r="G49" s="12"/>
      <c r="H49" s="9">
        <f t="shared" si="6"/>
        <v>0</v>
      </c>
      <c r="I49" s="11"/>
      <c r="J49" s="5"/>
      <c r="K49" s="12"/>
      <c r="L49" s="9">
        <f t="shared" si="7"/>
        <v>0</v>
      </c>
      <c r="M49" s="11"/>
      <c r="N49" s="5"/>
      <c r="O49" s="12"/>
      <c r="P49" s="9">
        <f t="shared" si="8"/>
        <v>0</v>
      </c>
      <c r="Q49" s="11"/>
      <c r="R49" s="5"/>
      <c r="S49" s="12"/>
      <c r="T49" s="9">
        <f t="shared" si="9"/>
        <v>0</v>
      </c>
      <c r="U49" s="11"/>
      <c r="V49" s="5"/>
      <c r="W49" s="12"/>
      <c r="X49" s="9">
        <f t="shared" si="10"/>
        <v>0</v>
      </c>
      <c r="Y49" s="9"/>
      <c r="Z49" s="9">
        <f t="shared" si="11"/>
        <v>0</v>
      </c>
    </row>
    <row r="50" spans="1:26" x14ac:dyDescent="0.3">
      <c r="A50" s="5"/>
      <c r="B50" s="5"/>
      <c r="C50" s="5" t="e">
        <f>VLOOKUP(Table2689102[[#This Row],[Redni broj natjecatelja]],'Popis sudionika'!$A$4:$C$300,2,TRUE)</f>
        <v>#N/A</v>
      </c>
      <c r="D50" s="5" t="e">
        <f>VLOOKUP(Table2689102[[#This Row],[Redni broj natjecatelja]],'Popis sudionika'!$A$4:$C$300,3,TRUE)</f>
        <v>#N/A</v>
      </c>
      <c r="E50" s="11"/>
      <c r="F50" s="5"/>
      <c r="G50" s="12"/>
      <c r="H50" s="9">
        <f t="shared" si="6"/>
        <v>0</v>
      </c>
      <c r="I50" s="11"/>
      <c r="J50" s="5"/>
      <c r="K50" s="12"/>
      <c r="L50" s="9">
        <f t="shared" si="7"/>
        <v>0</v>
      </c>
      <c r="M50" s="11"/>
      <c r="N50" s="5"/>
      <c r="O50" s="12"/>
      <c r="P50" s="9">
        <f t="shared" si="8"/>
        <v>0</v>
      </c>
      <c r="Q50" s="11"/>
      <c r="R50" s="5"/>
      <c r="S50" s="12"/>
      <c r="T50" s="9">
        <f t="shared" si="9"/>
        <v>0</v>
      </c>
      <c r="U50" s="11"/>
      <c r="V50" s="5"/>
      <c r="W50" s="12"/>
      <c r="X50" s="9">
        <f t="shared" si="10"/>
        <v>0</v>
      </c>
      <c r="Y50" s="9"/>
      <c r="Z50" s="9">
        <f t="shared" si="11"/>
        <v>0</v>
      </c>
    </row>
    <row r="51" spans="1:26" x14ac:dyDescent="0.3">
      <c r="A51" s="5"/>
      <c r="B51" s="5"/>
      <c r="C51" s="5" t="e">
        <f>VLOOKUP(Table2689102[[#This Row],[Redni broj natjecatelja]],'Popis sudionika'!$A$4:$C$300,2,TRUE)</f>
        <v>#N/A</v>
      </c>
      <c r="D51" s="5" t="e">
        <f>VLOOKUP(Table2689102[[#This Row],[Redni broj natjecatelja]],'Popis sudionika'!$A$4:$C$300,3,TRUE)</f>
        <v>#N/A</v>
      </c>
      <c r="E51" s="11"/>
      <c r="F51" s="5"/>
      <c r="G51" s="12"/>
      <c r="H51" s="9">
        <f t="shared" si="6"/>
        <v>0</v>
      </c>
      <c r="I51" s="11"/>
      <c r="J51" s="5"/>
      <c r="K51" s="12"/>
      <c r="L51" s="9">
        <f t="shared" si="7"/>
        <v>0</v>
      </c>
      <c r="M51" s="11"/>
      <c r="N51" s="5"/>
      <c r="O51" s="12"/>
      <c r="P51" s="9">
        <f t="shared" si="8"/>
        <v>0</v>
      </c>
      <c r="Q51" s="11"/>
      <c r="R51" s="5"/>
      <c r="S51" s="12"/>
      <c r="T51" s="9">
        <f t="shared" si="9"/>
        <v>0</v>
      </c>
      <c r="U51" s="11"/>
      <c r="V51" s="5"/>
      <c r="W51" s="12"/>
      <c r="X51" s="9">
        <f t="shared" si="10"/>
        <v>0</v>
      </c>
      <c r="Y51" s="9"/>
      <c r="Z51" s="9">
        <f t="shared" si="11"/>
        <v>0</v>
      </c>
    </row>
    <row r="52" spans="1:26" x14ac:dyDescent="0.3">
      <c r="A52" s="5"/>
      <c r="B52" s="5"/>
      <c r="C52" s="5" t="e">
        <f>VLOOKUP(Table2689102[[#This Row],[Redni broj natjecatelja]],'Popis sudionika'!$A$4:$C$300,2,TRUE)</f>
        <v>#N/A</v>
      </c>
      <c r="D52" s="5" t="e">
        <f>VLOOKUP(Table2689102[[#This Row],[Redni broj natjecatelja]],'Popis sudionika'!$A$4:$C$300,3,TRUE)</f>
        <v>#N/A</v>
      </c>
      <c r="E52" s="11"/>
      <c r="F52" s="5"/>
      <c r="G52" s="12"/>
      <c r="H52" s="9">
        <f t="shared" si="6"/>
        <v>0</v>
      </c>
      <c r="I52" s="11"/>
      <c r="J52" s="5"/>
      <c r="K52" s="12"/>
      <c r="L52" s="9">
        <f t="shared" si="7"/>
        <v>0</v>
      </c>
      <c r="M52" s="11"/>
      <c r="N52" s="5"/>
      <c r="O52" s="12"/>
      <c r="P52" s="9">
        <f t="shared" si="8"/>
        <v>0</v>
      </c>
      <c r="Q52" s="11"/>
      <c r="R52" s="5"/>
      <c r="S52" s="12"/>
      <c r="T52" s="9">
        <f t="shared" si="9"/>
        <v>0</v>
      </c>
      <c r="U52" s="11"/>
      <c r="V52" s="5"/>
      <c r="W52" s="12"/>
      <c r="X52" s="9">
        <f t="shared" si="10"/>
        <v>0</v>
      </c>
      <c r="Y52" s="9"/>
      <c r="Z52" s="9">
        <f t="shared" si="11"/>
        <v>0</v>
      </c>
    </row>
    <row r="53" spans="1:26" x14ac:dyDescent="0.3">
      <c r="A53" s="5"/>
      <c r="B53" s="5"/>
      <c r="C53" s="5" t="e">
        <f>VLOOKUP(Table2689102[[#This Row],[Redni broj natjecatelja]],'Popis sudionika'!$A$4:$C$300,2,TRUE)</f>
        <v>#N/A</v>
      </c>
      <c r="D53" s="5" t="e">
        <f>VLOOKUP(Table2689102[[#This Row],[Redni broj natjecatelja]],'Popis sudionika'!$A$4:$C$300,3,TRUE)</f>
        <v>#N/A</v>
      </c>
      <c r="E53" s="11"/>
      <c r="F53" s="5"/>
      <c r="G53" s="12"/>
      <c r="H53" s="9">
        <f t="shared" si="6"/>
        <v>0</v>
      </c>
      <c r="I53" s="11"/>
      <c r="J53" s="5"/>
      <c r="K53" s="12"/>
      <c r="L53" s="9">
        <f t="shared" si="7"/>
        <v>0</v>
      </c>
      <c r="M53" s="11"/>
      <c r="N53" s="5"/>
      <c r="O53" s="12"/>
      <c r="P53" s="9">
        <f t="shared" si="8"/>
        <v>0</v>
      </c>
      <c r="Q53" s="11"/>
      <c r="R53" s="5"/>
      <c r="S53" s="12"/>
      <c r="T53" s="9">
        <f t="shared" si="9"/>
        <v>0</v>
      </c>
      <c r="U53" s="11"/>
      <c r="V53" s="5"/>
      <c r="W53" s="12"/>
      <c r="X53" s="9">
        <f t="shared" si="10"/>
        <v>0</v>
      </c>
      <c r="Y53" s="9"/>
      <c r="Z53" s="9">
        <f t="shared" si="11"/>
        <v>0</v>
      </c>
    </row>
    <row r="54" spans="1:26" x14ac:dyDescent="0.3">
      <c r="A54" s="5"/>
      <c r="B54" s="5"/>
      <c r="C54" s="5" t="e">
        <f>VLOOKUP(Table2689102[[#This Row],[Redni broj natjecatelja]],'Popis sudionika'!$A$4:$C$300,2,TRUE)</f>
        <v>#N/A</v>
      </c>
      <c r="D54" s="5" t="e">
        <f>VLOOKUP(Table2689102[[#This Row],[Redni broj natjecatelja]],'Popis sudionika'!$A$4:$C$300,3,TRUE)</f>
        <v>#N/A</v>
      </c>
      <c r="E54" s="11"/>
      <c r="F54" s="5"/>
      <c r="G54" s="12"/>
      <c r="H54" s="9">
        <f t="shared" si="6"/>
        <v>0</v>
      </c>
      <c r="I54" s="11"/>
      <c r="J54" s="5"/>
      <c r="K54" s="12"/>
      <c r="L54" s="9">
        <f t="shared" si="7"/>
        <v>0</v>
      </c>
      <c r="M54" s="11"/>
      <c r="N54" s="5"/>
      <c r="O54" s="12"/>
      <c r="P54" s="9">
        <f t="shared" si="8"/>
        <v>0</v>
      </c>
      <c r="Q54" s="11"/>
      <c r="R54" s="5"/>
      <c r="S54" s="12"/>
      <c r="T54" s="9">
        <f t="shared" si="9"/>
        <v>0</v>
      </c>
      <c r="U54" s="11"/>
      <c r="V54" s="5"/>
      <c r="W54" s="12"/>
      <c r="X54" s="9">
        <f t="shared" si="10"/>
        <v>0</v>
      </c>
      <c r="Y54" s="9"/>
      <c r="Z54" s="9">
        <f t="shared" si="11"/>
        <v>0</v>
      </c>
    </row>
    <row r="55" spans="1:26" x14ac:dyDescent="0.3">
      <c r="A55" s="5"/>
      <c r="B55" s="5"/>
      <c r="C55" s="5" t="e">
        <f>VLOOKUP(Table2689102[[#This Row],[Redni broj natjecatelja]],'Popis sudionika'!$A$4:$C$300,2,TRUE)</f>
        <v>#N/A</v>
      </c>
      <c r="D55" s="5" t="e">
        <f>VLOOKUP(Table2689102[[#This Row],[Redni broj natjecatelja]],'Popis sudionika'!$A$4:$C$300,3,TRUE)</f>
        <v>#N/A</v>
      </c>
      <c r="E55" s="11"/>
      <c r="F55" s="5"/>
      <c r="G55" s="12"/>
      <c r="H55" s="9">
        <f t="shared" si="6"/>
        <v>0</v>
      </c>
      <c r="I55" s="11"/>
      <c r="J55" s="5"/>
      <c r="K55" s="12"/>
      <c r="L55" s="9">
        <f t="shared" si="7"/>
        <v>0</v>
      </c>
      <c r="M55" s="11"/>
      <c r="N55" s="5"/>
      <c r="O55" s="12"/>
      <c r="P55" s="9">
        <f t="shared" si="8"/>
        <v>0</v>
      </c>
      <c r="Q55" s="11"/>
      <c r="R55" s="5"/>
      <c r="S55" s="12"/>
      <c r="T55" s="9">
        <f t="shared" si="9"/>
        <v>0</v>
      </c>
      <c r="U55" s="11"/>
      <c r="V55" s="5"/>
      <c r="W55" s="12"/>
      <c r="X55" s="9">
        <f t="shared" si="10"/>
        <v>0</v>
      </c>
      <c r="Y55" s="9"/>
      <c r="Z55" s="9">
        <f t="shared" si="11"/>
        <v>0</v>
      </c>
    </row>
    <row r="56" spans="1:26" x14ac:dyDescent="0.3">
      <c r="A56" s="5"/>
      <c r="B56" s="5"/>
      <c r="C56" s="5" t="e">
        <f>VLOOKUP(Table2689102[[#This Row],[Redni broj natjecatelja]],'Popis sudionika'!$A$4:$C$300,2,TRUE)</f>
        <v>#N/A</v>
      </c>
      <c r="D56" s="5" t="e">
        <f>VLOOKUP(Table2689102[[#This Row],[Redni broj natjecatelja]],'Popis sudionika'!$A$4:$C$300,3,TRUE)</f>
        <v>#N/A</v>
      </c>
      <c r="E56" s="11"/>
      <c r="F56" s="5"/>
      <c r="G56" s="12"/>
      <c r="H56" s="9">
        <f t="shared" si="6"/>
        <v>0</v>
      </c>
      <c r="I56" s="11"/>
      <c r="J56" s="5"/>
      <c r="K56" s="12"/>
      <c r="L56" s="9">
        <f t="shared" si="7"/>
        <v>0</v>
      </c>
      <c r="M56" s="11"/>
      <c r="N56" s="5"/>
      <c r="O56" s="12"/>
      <c r="P56" s="9">
        <f t="shared" si="8"/>
        <v>0</v>
      </c>
      <c r="Q56" s="11"/>
      <c r="R56" s="5"/>
      <c r="S56" s="12"/>
      <c r="T56" s="9">
        <f t="shared" si="9"/>
        <v>0</v>
      </c>
      <c r="U56" s="11"/>
      <c r="V56" s="5"/>
      <c r="W56" s="12"/>
      <c r="X56" s="9">
        <f t="shared" si="10"/>
        <v>0</v>
      </c>
      <c r="Y56" s="9"/>
      <c r="Z56" s="9">
        <f t="shared" si="11"/>
        <v>0</v>
      </c>
    </row>
    <row r="57" spans="1:26" x14ac:dyDescent="0.3">
      <c r="A57" s="5"/>
      <c r="B57" s="5"/>
      <c r="C57" s="5" t="e">
        <f>VLOOKUP(Table2689102[[#This Row],[Redni broj natjecatelja]],'Popis sudionika'!$A$4:$C$300,2,TRUE)</f>
        <v>#N/A</v>
      </c>
      <c r="D57" s="5" t="e">
        <f>VLOOKUP(Table2689102[[#This Row],[Redni broj natjecatelja]],'Popis sudionika'!$A$4:$C$300,3,TRUE)</f>
        <v>#N/A</v>
      </c>
      <c r="E57" s="11"/>
      <c r="F57" s="5"/>
      <c r="G57" s="12"/>
      <c r="H57" s="9">
        <f t="shared" si="6"/>
        <v>0</v>
      </c>
      <c r="I57" s="11"/>
      <c r="J57" s="5"/>
      <c r="K57" s="12"/>
      <c r="L57" s="9">
        <f t="shared" si="7"/>
        <v>0</v>
      </c>
      <c r="M57" s="11"/>
      <c r="N57" s="5"/>
      <c r="O57" s="12"/>
      <c r="P57" s="9">
        <f t="shared" si="8"/>
        <v>0</v>
      </c>
      <c r="Q57" s="11"/>
      <c r="R57" s="5"/>
      <c r="S57" s="12"/>
      <c r="T57" s="9">
        <f t="shared" si="9"/>
        <v>0</v>
      </c>
      <c r="U57" s="11"/>
      <c r="V57" s="5"/>
      <c r="W57" s="12"/>
      <c r="X57" s="9">
        <f t="shared" si="10"/>
        <v>0</v>
      </c>
      <c r="Y57" s="9"/>
      <c r="Z57" s="9">
        <f t="shared" si="11"/>
        <v>0</v>
      </c>
    </row>
    <row r="58" spans="1:26" x14ac:dyDescent="0.3">
      <c r="A58" s="5"/>
      <c r="B58" s="5"/>
      <c r="C58" s="5" t="e">
        <f>VLOOKUP(Table2689102[[#This Row],[Redni broj natjecatelja]],'Popis sudionika'!$A$4:$C$300,2,TRUE)</f>
        <v>#N/A</v>
      </c>
      <c r="D58" s="5" t="e">
        <f>VLOOKUP(Table2689102[[#This Row],[Redni broj natjecatelja]],'Popis sudionika'!$A$4:$C$300,3,TRUE)</f>
        <v>#N/A</v>
      </c>
      <c r="E58" s="11"/>
      <c r="F58" s="5"/>
      <c r="G58" s="12"/>
      <c r="H58" s="9">
        <f t="shared" si="6"/>
        <v>0</v>
      </c>
      <c r="I58" s="11"/>
      <c r="J58" s="5"/>
      <c r="K58" s="12"/>
      <c r="L58" s="9">
        <f t="shared" si="7"/>
        <v>0</v>
      </c>
      <c r="M58" s="11"/>
      <c r="N58" s="5"/>
      <c r="O58" s="12"/>
      <c r="P58" s="9">
        <f t="shared" si="8"/>
        <v>0</v>
      </c>
      <c r="Q58" s="11"/>
      <c r="R58" s="5"/>
      <c r="S58" s="12"/>
      <c r="T58" s="9">
        <f t="shared" si="9"/>
        <v>0</v>
      </c>
      <c r="U58" s="11"/>
      <c r="V58" s="5"/>
      <c r="W58" s="12"/>
      <c r="X58" s="9">
        <f t="shared" si="10"/>
        <v>0</v>
      </c>
      <c r="Y58" s="9"/>
      <c r="Z58" s="9">
        <f t="shared" si="11"/>
        <v>0</v>
      </c>
    </row>
    <row r="59" spans="1:26" x14ac:dyDescent="0.3">
      <c r="A59" s="5"/>
      <c r="B59" s="5"/>
      <c r="C59" s="5" t="e">
        <f>VLOOKUP(Table2689102[[#This Row],[Redni broj natjecatelja]],'Popis sudionika'!$A$4:$C$300,2,TRUE)</f>
        <v>#N/A</v>
      </c>
      <c r="D59" s="5" t="e">
        <f>VLOOKUP(Table2689102[[#This Row],[Redni broj natjecatelja]],'Popis sudionika'!$A$4:$C$300,3,TRUE)</f>
        <v>#N/A</v>
      </c>
      <c r="E59" s="11"/>
      <c r="F59" s="5"/>
      <c r="G59" s="12"/>
      <c r="H59" s="9">
        <f t="shared" si="6"/>
        <v>0</v>
      </c>
      <c r="I59" s="11"/>
      <c r="J59" s="5"/>
      <c r="K59" s="12"/>
      <c r="L59" s="9">
        <f t="shared" si="7"/>
        <v>0</v>
      </c>
      <c r="M59" s="11"/>
      <c r="N59" s="5"/>
      <c r="O59" s="12"/>
      <c r="P59" s="9">
        <f t="shared" si="8"/>
        <v>0</v>
      </c>
      <c r="Q59" s="11"/>
      <c r="R59" s="5"/>
      <c r="S59" s="12"/>
      <c r="T59" s="9">
        <f t="shared" si="9"/>
        <v>0</v>
      </c>
      <c r="U59" s="11"/>
      <c r="V59" s="5"/>
      <c r="W59" s="12"/>
      <c r="X59" s="9">
        <f t="shared" si="10"/>
        <v>0</v>
      </c>
      <c r="Y59" s="9"/>
      <c r="Z59" s="9">
        <f t="shared" si="11"/>
        <v>0</v>
      </c>
    </row>
    <row r="60" spans="1:26" x14ac:dyDescent="0.3">
      <c r="A60" s="5"/>
      <c r="B60" s="5"/>
      <c r="C60" s="5" t="e">
        <f>VLOOKUP(Table2689102[[#This Row],[Redni broj natjecatelja]],'Popis sudionika'!$A$4:$C$300,2,TRUE)</f>
        <v>#N/A</v>
      </c>
      <c r="D60" s="5" t="e">
        <f>VLOOKUP(Table2689102[[#This Row],[Redni broj natjecatelja]],'Popis sudionika'!$A$4:$C$300,3,TRUE)</f>
        <v>#N/A</v>
      </c>
      <c r="E60" s="11"/>
      <c r="F60" s="5"/>
      <c r="G60" s="12"/>
      <c r="H60" s="9">
        <f t="shared" si="6"/>
        <v>0</v>
      </c>
      <c r="I60" s="11"/>
      <c r="J60" s="5"/>
      <c r="K60" s="12"/>
      <c r="L60" s="9">
        <f t="shared" si="7"/>
        <v>0</v>
      </c>
      <c r="M60" s="11"/>
      <c r="N60" s="5"/>
      <c r="O60" s="12"/>
      <c r="P60" s="9">
        <f t="shared" si="8"/>
        <v>0</v>
      </c>
      <c r="Q60" s="11"/>
      <c r="R60" s="5"/>
      <c r="S60" s="12"/>
      <c r="T60" s="9">
        <f t="shared" si="9"/>
        <v>0</v>
      </c>
      <c r="U60" s="11"/>
      <c r="V60" s="5"/>
      <c r="W60" s="12"/>
      <c r="X60" s="9">
        <f t="shared" si="10"/>
        <v>0</v>
      </c>
      <c r="Y60" s="9"/>
      <c r="Z60" s="9">
        <f t="shared" si="11"/>
        <v>0</v>
      </c>
    </row>
    <row r="61" spans="1:26" x14ac:dyDescent="0.3">
      <c r="A61" s="5"/>
      <c r="B61" s="5"/>
      <c r="C61" s="5" t="e">
        <f>VLOOKUP(Table2689102[[#This Row],[Redni broj natjecatelja]],'Popis sudionika'!$A$4:$C$300,2,TRUE)</f>
        <v>#N/A</v>
      </c>
      <c r="D61" s="5" t="e">
        <f>VLOOKUP(Table2689102[[#This Row],[Redni broj natjecatelja]],'Popis sudionika'!$A$4:$C$300,3,TRUE)</f>
        <v>#N/A</v>
      </c>
      <c r="E61" s="11"/>
      <c r="F61" s="5"/>
      <c r="G61" s="12"/>
      <c r="H61" s="9">
        <f t="shared" si="6"/>
        <v>0</v>
      </c>
      <c r="I61" s="11"/>
      <c r="J61" s="5"/>
      <c r="K61" s="12"/>
      <c r="L61" s="9">
        <f t="shared" si="7"/>
        <v>0</v>
      </c>
      <c r="M61" s="11"/>
      <c r="N61" s="5"/>
      <c r="O61" s="12"/>
      <c r="P61" s="9">
        <f t="shared" si="8"/>
        <v>0</v>
      </c>
      <c r="Q61" s="11"/>
      <c r="R61" s="5"/>
      <c r="S61" s="12"/>
      <c r="T61" s="9">
        <f t="shared" si="9"/>
        <v>0</v>
      </c>
      <c r="U61" s="11"/>
      <c r="V61" s="5"/>
      <c r="W61" s="12"/>
      <c r="X61" s="9">
        <f t="shared" si="10"/>
        <v>0</v>
      </c>
      <c r="Y61" s="9"/>
      <c r="Z61" s="9">
        <f t="shared" si="11"/>
        <v>0</v>
      </c>
    </row>
    <row r="62" spans="1:26" x14ac:dyDescent="0.3">
      <c r="A62" s="5"/>
      <c r="B62" s="5"/>
      <c r="C62" s="5" t="e">
        <f>VLOOKUP(Table2689102[[#This Row],[Redni broj natjecatelja]],'Popis sudionika'!$A$4:$C$300,2,TRUE)</f>
        <v>#N/A</v>
      </c>
      <c r="D62" s="5" t="e">
        <f>VLOOKUP(Table2689102[[#This Row],[Redni broj natjecatelja]],'Popis sudionika'!$A$4:$C$300,3,TRUE)</f>
        <v>#N/A</v>
      </c>
      <c r="E62" s="11"/>
      <c r="F62" s="5"/>
      <c r="G62" s="12"/>
      <c r="H62" s="9">
        <f t="shared" si="6"/>
        <v>0</v>
      </c>
      <c r="I62" s="11"/>
      <c r="J62" s="5"/>
      <c r="K62" s="12"/>
      <c r="L62" s="9">
        <f t="shared" si="7"/>
        <v>0</v>
      </c>
      <c r="M62" s="11"/>
      <c r="N62" s="5"/>
      <c r="O62" s="12"/>
      <c r="P62" s="9">
        <f t="shared" si="8"/>
        <v>0</v>
      </c>
      <c r="Q62" s="11"/>
      <c r="R62" s="5"/>
      <c r="S62" s="12"/>
      <c r="T62" s="9">
        <f t="shared" si="9"/>
        <v>0</v>
      </c>
      <c r="U62" s="11"/>
      <c r="V62" s="5"/>
      <c r="W62" s="12"/>
      <c r="X62" s="9">
        <f t="shared" si="10"/>
        <v>0</v>
      </c>
      <c r="Y62" s="9"/>
      <c r="Z62" s="9">
        <f t="shared" si="11"/>
        <v>0</v>
      </c>
    </row>
    <row r="63" spans="1:26" x14ac:dyDescent="0.3">
      <c r="A63" s="5"/>
      <c r="B63" s="5"/>
      <c r="C63" s="5" t="e">
        <f>VLOOKUP(Table2689102[[#This Row],[Redni broj natjecatelja]],'Popis sudionika'!$A$4:$C$300,2,TRUE)</f>
        <v>#N/A</v>
      </c>
      <c r="D63" s="5" t="e">
        <f>VLOOKUP(Table2689102[[#This Row],[Redni broj natjecatelja]],'Popis sudionika'!$A$4:$C$300,3,TRUE)</f>
        <v>#N/A</v>
      </c>
      <c r="E63" s="11"/>
      <c r="F63" s="5"/>
      <c r="G63" s="12"/>
      <c r="H63" s="9">
        <f t="shared" si="6"/>
        <v>0</v>
      </c>
      <c r="I63" s="11"/>
      <c r="J63" s="5"/>
      <c r="K63" s="12"/>
      <c r="L63" s="9">
        <f t="shared" si="7"/>
        <v>0</v>
      </c>
      <c r="M63" s="11"/>
      <c r="N63" s="5"/>
      <c r="O63" s="12"/>
      <c r="P63" s="9">
        <f t="shared" si="8"/>
        <v>0</v>
      </c>
      <c r="Q63" s="11"/>
      <c r="R63" s="5"/>
      <c r="S63" s="12"/>
      <c r="T63" s="9">
        <f t="shared" si="9"/>
        <v>0</v>
      </c>
      <c r="U63" s="11"/>
      <c r="V63" s="5"/>
      <c r="W63" s="12"/>
      <c r="X63" s="9">
        <f t="shared" si="10"/>
        <v>0</v>
      </c>
      <c r="Y63" s="9"/>
      <c r="Z63" s="9">
        <f t="shared" si="11"/>
        <v>0</v>
      </c>
    </row>
    <row r="64" spans="1:26" x14ac:dyDescent="0.3">
      <c r="A64" s="5"/>
      <c r="B64" s="5"/>
      <c r="C64" s="5" t="e">
        <f>VLOOKUP(Table2689102[[#This Row],[Redni broj natjecatelja]],'Popis sudionika'!$A$4:$C$300,2,TRUE)</f>
        <v>#N/A</v>
      </c>
      <c r="D64" s="5" t="e">
        <f>VLOOKUP(Table2689102[[#This Row],[Redni broj natjecatelja]],'Popis sudionika'!$A$4:$C$300,3,TRUE)</f>
        <v>#N/A</v>
      </c>
      <c r="E64" s="11"/>
      <c r="F64" s="5"/>
      <c r="G64" s="12"/>
      <c r="H64" s="9">
        <f t="shared" si="6"/>
        <v>0</v>
      </c>
      <c r="I64" s="11"/>
      <c r="J64" s="5"/>
      <c r="K64" s="12"/>
      <c r="L64" s="9">
        <f t="shared" si="7"/>
        <v>0</v>
      </c>
      <c r="M64" s="11"/>
      <c r="N64" s="5"/>
      <c r="O64" s="12"/>
      <c r="P64" s="9">
        <f t="shared" si="8"/>
        <v>0</v>
      </c>
      <c r="Q64" s="11"/>
      <c r="R64" s="5"/>
      <c r="S64" s="12"/>
      <c r="T64" s="9">
        <f t="shared" si="9"/>
        <v>0</v>
      </c>
      <c r="U64" s="11"/>
      <c r="V64" s="5"/>
      <c r="W64" s="12"/>
      <c r="X64" s="9">
        <f t="shared" si="10"/>
        <v>0</v>
      </c>
      <c r="Y64" s="9"/>
      <c r="Z64" s="9">
        <f t="shared" si="11"/>
        <v>0</v>
      </c>
    </row>
    <row r="65" spans="1:26" x14ac:dyDescent="0.3">
      <c r="A65" s="5"/>
      <c r="B65" s="5"/>
      <c r="C65" s="5" t="e">
        <f>VLOOKUP(Table2689102[[#This Row],[Redni broj natjecatelja]],'Popis sudionika'!$A$4:$C$300,2,TRUE)</f>
        <v>#N/A</v>
      </c>
      <c r="D65" s="5" t="e">
        <f>VLOOKUP(Table2689102[[#This Row],[Redni broj natjecatelja]],'Popis sudionika'!$A$4:$C$300,3,TRUE)</f>
        <v>#N/A</v>
      </c>
      <c r="E65" s="11"/>
      <c r="F65" s="5"/>
      <c r="G65" s="12"/>
      <c r="H65" s="9">
        <f t="shared" si="6"/>
        <v>0</v>
      </c>
      <c r="I65" s="11"/>
      <c r="J65" s="5"/>
      <c r="K65" s="12"/>
      <c r="L65" s="9">
        <f t="shared" si="7"/>
        <v>0</v>
      </c>
      <c r="M65" s="11"/>
      <c r="N65" s="5"/>
      <c r="O65" s="12"/>
      <c r="P65" s="9">
        <f t="shared" si="8"/>
        <v>0</v>
      </c>
      <c r="Q65" s="11"/>
      <c r="R65" s="5"/>
      <c r="S65" s="12"/>
      <c r="T65" s="9">
        <f t="shared" si="9"/>
        <v>0</v>
      </c>
      <c r="U65" s="11"/>
      <c r="V65" s="5"/>
      <c r="W65" s="12"/>
      <c r="X65" s="9">
        <f t="shared" si="10"/>
        <v>0</v>
      </c>
      <c r="Y65" s="9"/>
      <c r="Z65" s="9">
        <f t="shared" si="11"/>
        <v>0</v>
      </c>
    </row>
    <row r="66" spans="1:26" x14ac:dyDescent="0.3">
      <c r="A66" s="5"/>
      <c r="B66" s="5"/>
      <c r="C66" s="5" t="e">
        <f>VLOOKUP(Table2689102[[#This Row],[Redni broj natjecatelja]],'Popis sudionika'!$A$4:$C$300,2,TRUE)</f>
        <v>#N/A</v>
      </c>
      <c r="D66" s="5" t="e">
        <f>VLOOKUP(Table2689102[[#This Row],[Redni broj natjecatelja]],'Popis sudionika'!$A$4:$C$300,3,TRUE)</f>
        <v>#N/A</v>
      </c>
      <c r="E66" s="11"/>
      <c r="F66" s="5"/>
      <c r="G66" s="12"/>
      <c r="H66" s="9">
        <f t="shared" si="6"/>
        <v>0</v>
      </c>
      <c r="I66" s="11"/>
      <c r="J66" s="5"/>
      <c r="K66" s="12"/>
      <c r="L66" s="9">
        <f t="shared" si="7"/>
        <v>0</v>
      </c>
      <c r="M66" s="11"/>
      <c r="N66" s="5"/>
      <c r="O66" s="12"/>
      <c r="P66" s="9">
        <f t="shared" si="8"/>
        <v>0</v>
      </c>
      <c r="Q66" s="11"/>
      <c r="R66" s="5"/>
      <c r="S66" s="12"/>
      <c r="T66" s="9">
        <f t="shared" si="9"/>
        <v>0</v>
      </c>
      <c r="U66" s="11"/>
      <c r="V66" s="5"/>
      <c r="W66" s="12"/>
      <c r="X66" s="9">
        <f t="shared" si="10"/>
        <v>0</v>
      </c>
      <c r="Y66" s="9"/>
      <c r="Z66" s="9">
        <f t="shared" si="11"/>
        <v>0</v>
      </c>
    </row>
    <row r="67" spans="1:26" x14ac:dyDescent="0.3">
      <c r="A67" s="5"/>
      <c r="B67" s="5"/>
      <c r="C67" s="5" t="e">
        <f>VLOOKUP(Table2689102[[#This Row],[Redni broj natjecatelja]],'Popis sudionika'!$A$4:$C$300,2,TRUE)</f>
        <v>#N/A</v>
      </c>
      <c r="D67" s="5" t="e">
        <f>VLOOKUP(Table2689102[[#This Row],[Redni broj natjecatelja]],'Popis sudionika'!$A$4:$C$300,3,TRUE)</f>
        <v>#N/A</v>
      </c>
      <c r="E67" s="11"/>
      <c r="F67" s="5"/>
      <c r="G67" s="12"/>
      <c r="H67" s="9">
        <f t="shared" si="6"/>
        <v>0</v>
      </c>
      <c r="I67" s="11"/>
      <c r="J67" s="5"/>
      <c r="K67" s="12"/>
      <c r="L67" s="9">
        <f t="shared" si="7"/>
        <v>0</v>
      </c>
      <c r="M67" s="11"/>
      <c r="N67" s="5"/>
      <c r="O67" s="12"/>
      <c r="P67" s="9">
        <f t="shared" si="8"/>
        <v>0</v>
      </c>
      <c r="Q67" s="11"/>
      <c r="R67" s="5"/>
      <c r="S67" s="12"/>
      <c r="T67" s="9">
        <f t="shared" si="9"/>
        <v>0</v>
      </c>
      <c r="U67" s="11"/>
      <c r="V67" s="5"/>
      <c r="W67" s="12"/>
      <c r="X67" s="9">
        <f t="shared" si="10"/>
        <v>0</v>
      </c>
      <c r="Y67" s="9"/>
      <c r="Z67" s="9">
        <f t="shared" si="11"/>
        <v>0</v>
      </c>
    </row>
    <row r="68" spans="1:26" x14ac:dyDescent="0.3">
      <c r="A68" s="5"/>
      <c r="B68" s="5"/>
      <c r="C68" s="5" t="e">
        <f>VLOOKUP(Table2689102[[#This Row],[Redni broj natjecatelja]],'Popis sudionika'!$A$4:$C$300,2,TRUE)</f>
        <v>#N/A</v>
      </c>
      <c r="D68" s="5" t="e">
        <f>VLOOKUP(Table2689102[[#This Row],[Redni broj natjecatelja]],'Popis sudionika'!$A$4:$C$300,3,TRUE)</f>
        <v>#N/A</v>
      </c>
      <c r="E68" s="11"/>
      <c r="F68" s="5"/>
      <c r="G68" s="12"/>
      <c r="H68" s="9">
        <f t="shared" ref="H68:H99" si="12">(E68+F68+G68)</f>
        <v>0</v>
      </c>
      <c r="I68" s="11"/>
      <c r="J68" s="5"/>
      <c r="K68" s="12"/>
      <c r="L68" s="9">
        <f t="shared" ref="L68:L99" si="13">(I68+J68+K68)</f>
        <v>0</v>
      </c>
      <c r="M68" s="11"/>
      <c r="N68" s="5"/>
      <c r="O68" s="12"/>
      <c r="P68" s="9">
        <f t="shared" ref="P68:P99" si="14">(M68+N68+O68)</f>
        <v>0</v>
      </c>
      <c r="Q68" s="11"/>
      <c r="R68" s="5"/>
      <c r="S68" s="12"/>
      <c r="T68" s="9">
        <f t="shared" ref="T68:T99" si="15">(Q68+R68+S68)</f>
        <v>0</v>
      </c>
      <c r="U68" s="11"/>
      <c r="V68" s="5"/>
      <c r="W68" s="12"/>
      <c r="X68" s="9">
        <f t="shared" ref="X68:X99" si="16">(U68+V68+W68)</f>
        <v>0</v>
      </c>
      <c r="Y68" s="9"/>
      <c r="Z68" s="9">
        <f t="shared" ref="Z68:Z99" si="17">(H68+L68+P68+T68+X68)/5</f>
        <v>0</v>
      </c>
    </row>
    <row r="69" spans="1:26" x14ac:dyDescent="0.3">
      <c r="A69" s="5"/>
      <c r="B69" s="5"/>
      <c r="C69" s="5" t="e">
        <f>VLOOKUP(Table2689102[[#This Row],[Redni broj natjecatelja]],'Popis sudionika'!$A$4:$C$300,2,TRUE)</f>
        <v>#N/A</v>
      </c>
      <c r="D69" s="5" t="e">
        <f>VLOOKUP(Table2689102[[#This Row],[Redni broj natjecatelja]],'Popis sudionika'!$A$4:$C$300,3,TRUE)</f>
        <v>#N/A</v>
      </c>
      <c r="E69" s="11"/>
      <c r="F69" s="5"/>
      <c r="G69" s="12"/>
      <c r="H69" s="9">
        <f t="shared" si="12"/>
        <v>0</v>
      </c>
      <c r="I69" s="11"/>
      <c r="J69" s="5"/>
      <c r="K69" s="12"/>
      <c r="L69" s="9">
        <f t="shared" si="13"/>
        <v>0</v>
      </c>
      <c r="M69" s="11"/>
      <c r="N69" s="5"/>
      <c r="O69" s="12"/>
      <c r="P69" s="9">
        <f t="shared" si="14"/>
        <v>0</v>
      </c>
      <c r="Q69" s="11"/>
      <c r="R69" s="5"/>
      <c r="S69" s="12"/>
      <c r="T69" s="9">
        <f t="shared" si="15"/>
        <v>0</v>
      </c>
      <c r="U69" s="11"/>
      <c r="V69" s="5"/>
      <c r="W69" s="12"/>
      <c r="X69" s="9">
        <f t="shared" si="16"/>
        <v>0</v>
      </c>
      <c r="Y69" s="9"/>
      <c r="Z69" s="9">
        <f t="shared" si="17"/>
        <v>0</v>
      </c>
    </row>
    <row r="70" spans="1:26" x14ac:dyDescent="0.3">
      <c r="A70" s="5"/>
      <c r="B70" s="5"/>
      <c r="C70" s="5" t="e">
        <f>VLOOKUP(Table2689102[[#This Row],[Redni broj natjecatelja]],'Popis sudionika'!$A$4:$C$300,2,TRUE)</f>
        <v>#N/A</v>
      </c>
      <c r="D70" s="5" t="e">
        <f>VLOOKUP(Table2689102[[#This Row],[Redni broj natjecatelja]],'Popis sudionika'!$A$4:$C$300,3,TRUE)</f>
        <v>#N/A</v>
      </c>
      <c r="E70" s="11"/>
      <c r="F70" s="5"/>
      <c r="G70" s="12"/>
      <c r="H70" s="9">
        <f t="shared" si="12"/>
        <v>0</v>
      </c>
      <c r="I70" s="11"/>
      <c r="J70" s="5"/>
      <c r="K70" s="12"/>
      <c r="L70" s="9">
        <f t="shared" si="13"/>
        <v>0</v>
      </c>
      <c r="M70" s="11"/>
      <c r="N70" s="5"/>
      <c r="O70" s="12"/>
      <c r="P70" s="9">
        <f t="shared" si="14"/>
        <v>0</v>
      </c>
      <c r="Q70" s="11"/>
      <c r="R70" s="5"/>
      <c r="S70" s="12"/>
      <c r="T70" s="9">
        <f t="shared" si="15"/>
        <v>0</v>
      </c>
      <c r="U70" s="11"/>
      <c r="V70" s="5"/>
      <c r="W70" s="12"/>
      <c r="X70" s="9">
        <f t="shared" si="16"/>
        <v>0</v>
      </c>
      <c r="Y70" s="9"/>
      <c r="Z70" s="9">
        <f t="shared" si="17"/>
        <v>0</v>
      </c>
    </row>
    <row r="71" spans="1:26" x14ac:dyDescent="0.3">
      <c r="A71" s="5"/>
      <c r="B71" s="5"/>
      <c r="C71" s="5" t="e">
        <f>VLOOKUP(Table2689102[[#This Row],[Redni broj natjecatelja]],'Popis sudionika'!$A$4:$C$300,2,TRUE)</f>
        <v>#N/A</v>
      </c>
      <c r="D71" s="5" t="e">
        <f>VLOOKUP(Table2689102[[#This Row],[Redni broj natjecatelja]],'Popis sudionika'!$A$4:$C$300,3,TRUE)</f>
        <v>#N/A</v>
      </c>
      <c r="E71" s="11"/>
      <c r="F71" s="5"/>
      <c r="G71" s="12"/>
      <c r="H71" s="9">
        <f t="shared" si="12"/>
        <v>0</v>
      </c>
      <c r="I71" s="11"/>
      <c r="J71" s="5"/>
      <c r="K71" s="12"/>
      <c r="L71" s="9">
        <f t="shared" si="13"/>
        <v>0</v>
      </c>
      <c r="M71" s="11"/>
      <c r="N71" s="5"/>
      <c r="O71" s="12"/>
      <c r="P71" s="9">
        <f t="shared" si="14"/>
        <v>0</v>
      </c>
      <c r="Q71" s="11"/>
      <c r="R71" s="5"/>
      <c r="S71" s="12"/>
      <c r="T71" s="9">
        <f t="shared" si="15"/>
        <v>0</v>
      </c>
      <c r="U71" s="11"/>
      <c r="V71" s="5"/>
      <c r="W71" s="12"/>
      <c r="X71" s="9">
        <f t="shared" si="16"/>
        <v>0</v>
      </c>
      <c r="Y71" s="9"/>
      <c r="Z71" s="9">
        <f t="shared" si="17"/>
        <v>0</v>
      </c>
    </row>
    <row r="72" spans="1:26" x14ac:dyDescent="0.3">
      <c r="A72" s="5"/>
      <c r="B72" s="5"/>
      <c r="C72" s="5" t="e">
        <f>VLOOKUP(Table2689102[[#This Row],[Redni broj natjecatelja]],'Popis sudionika'!$A$4:$C$300,2,TRUE)</f>
        <v>#N/A</v>
      </c>
      <c r="D72" s="5" t="e">
        <f>VLOOKUP(Table2689102[[#This Row],[Redni broj natjecatelja]],'Popis sudionika'!$A$4:$C$300,3,TRUE)</f>
        <v>#N/A</v>
      </c>
      <c r="E72" s="11"/>
      <c r="F72" s="5"/>
      <c r="G72" s="12"/>
      <c r="H72" s="9">
        <f t="shared" si="12"/>
        <v>0</v>
      </c>
      <c r="I72" s="11"/>
      <c r="J72" s="5"/>
      <c r="K72" s="12"/>
      <c r="L72" s="9">
        <f t="shared" si="13"/>
        <v>0</v>
      </c>
      <c r="M72" s="11"/>
      <c r="N72" s="5"/>
      <c r="O72" s="12"/>
      <c r="P72" s="9">
        <f t="shared" si="14"/>
        <v>0</v>
      </c>
      <c r="Q72" s="11"/>
      <c r="R72" s="5"/>
      <c r="S72" s="12"/>
      <c r="T72" s="9">
        <f t="shared" si="15"/>
        <v>0</v>
      </c>
      <c r="U72" s="11"/>
      <c r="V72" s="5"/>
      <c r="W72" s="12"/>
      <c r="X72" s="9">
        <f t="shared" si="16"/>
        <v>0</v>
      </c>
      <c r="Y72" s="9"/>
      <c r="Z72" s="9">
        <f t="shared" si="17"/>
        <v>0</v>
      </c>
    </row>
    <row r="73" spans="1:26" x14ac:dyDescent="0.3">
      <c r="A73" s="5"/>
      <c r="B73" s="5"/>
      <c r="C73" s="5" t="e">
        <f>VLOOKUP(Table2689102[[#This Row],[Redni broj natjecatelja]],'Popis sudionika'!$A$4:$C$300,2,TRUE)</f>
        <v>#N/A</v>
      </c>
      <c r="D73" s="5" t="e">
        <f>VLOOKUP(Table2689102[[#This Row],[Redni broj natjecatelja]],'Popis sudionika'!$A$4:$C$300,3,TRUE)</f>
        <v>#N/A</v>
      </c>
      <c r="E73" s="11"/>
      <c r="F73" s="5"/>
      <c r="G73" s="12"/>
      <c r="H73" s="9">
        <f t="shared" si="12"/>
        <v>0</v>
      </c>
      <c r="I73" s="11"/>
      <c r="J73" s="5"/>
      <c r="K73" s="12"/>
      <c r="L73" s="9">
        <f t="shared" si="13"/>
        <v>0</v>
      </c>
      <c r="M73" s="11"/>
      <c r="N73" s="5"/>
      <c r="O73" s="12"/>
      <c r="P73" s="9">
        <f t="shared" si="14"/>
        <v>0</v>
      </c>
      <c r="Q73" s="11"/>
      <c r="R73" s="5"/>
      <c r="S73" s="12"/>
      <c r="T73" s="9">
        <f t="shared" si="15"/>
        <v>0</v>
      </c>
      <c r="U73" s="11"/>
      <c r="V73" s="5"/>
      <c r="W73" s="12"/>
      <c r="X73" s="9">
        <f t="shared" si="16"/>
        <v>0</v>
      </c>
      <c r="Y73" s="9"/>
      <c r="Z73" s="9">
        <f t="shared" si="17"/>
        <v>0</v>
      </c>
    </row>
    <row r="74" spans="1:26" x14ac:dyDescent="0.3">
      <c r="A74" s="5"/>
      <c r="B74" s="5"/>
      <c r="C74" s="5" t="e">
        <f>VLOOKUP(Table2689102[[#This Row],[Redni broj natjecatelja]],'Popis sudionika'!$A$4:$C$300,2,TRUE)</f>
        <v>#N/A</v>
      </c>
      <c r="D74" s="5" t="e">
        <f>VLOOKUP(Table2689102[[#This Row],[Redni broj natjecatelja]],'Popis sudionika'!$A$4:$C$300,3,TRUE)</f>
        <v>#N/A</v>
      </c>
      <c r="E74" s="11"/>
      <c r="F74" s="5"/>
      <c r="G74" s="12"/>
      <c r="H74" s="9">
        <f t="shared" si="12"/>
        <v>0</v>
      </c>
      <c r="I74" s="11"/>
      <c r="J74" s="5"/>
      <c r="K74" s="12"/>
      <c r="L74" s="9">
        <f t="shared" si="13"/>
        <v>0</v>
      </c>
      <c r="M74" s="11"/>
      <c r="N74" s="5"/>
      <c r="O74" s="12"/>
      <c r="P74" s="9">
        <f t="shared" si="14"/>
        <v>0</v>
      </c>
      <c r="Q74" s="11"/>
      <c r="R74" s="5"/>
      <c r="S74" s="12"/>
      <c r="T74" s="9">
        <f t="shared" si="15"/>
        <v>0</v>
      </c>
      <c r="U74" s="11"/>
      <c r="V74" s="5"/>
      <c r="W74" s="12"/>
      <c r="X74" s="9">
        <f t="shared" si="16"/>
        <v>0</v>
      </c>
      <c r="Y74" s="9"/>
      <c r="Z74" s="9">
        <f t="shared" si="17"/>
        <v>0</v>
      </c>
    </row>
    <row r="75" spans="1:26" x14ac:dyDescent="0.3">
      <c r="A75" s="5"/>
      <c r="B75" s="5"/>
      <c r="C75" s="5" t="e">
        <f>VLOOKUP(Table2689102[[#This Row],[Redni broj natjecatelja]],'Popis sudionika'!$A$4:$C$300,2,TRUE)</f>
        <v>#N/A</v>
      </c>
      <c r="D75" s="5" t="e">
        <f>VLOOKUP(Table2689102[[#This Row],[Redni broj natjecatelja]],'Popis sudionika'!$A$4:$C$300,3,TRUE)</f>
        <v>#N/A</v>
      </c>
      <c r="E75" s="11"/>
      <c r="F75" s="5"/>
      <c r="G75" s="12"/>
      <c r="H75" s="9">
        <f t="shared" si="12"/>
        <v>0</v>
      </c>
      <c r="I75" s="11"/>
      <c r="J75" s="5"/>
      <c r="K75" s="12"/>
      <c r="L75" s="9">
        <f t="shared" si="13"/>
        <v>0</v>
      </c>
      <c r="M75" s="11"/>
      <c r="N75" s="5"/>
      <c r="O75" s="12"/>
      <c r="P75" s="9">
        <f t="shared" si="14"/>
        <v>0</v>
      </c>
      <c r="Q75" s="11"/>
      <c r="R75" s="5"/>
      <c r="S75" s="12"/>
      <c r="T75" s="9">
        <f t="shared" si="15"/>
        <v>0</v>
      </c>
      <c r="U75" s="11"/>
      <c r="V75" s="5"/>
      <c r="W75" s="12"/>
      <c r="X75" s="9">
        <f t="shared" si="16"/>
        <v>0</v>
      </c>
      <c r="Y75" s="9"/>
      <c r="Z75" s="9">
        <f t="shared" si="17"/>
        <v>0</v>
      </c>
    </row>
    <row r="76" spans="1:26" x14ac:dyDescent="0.3">
      <c r="A76" s="5"/>
      <c r="B76" s="5"/>
      <c r="C76" s="5" t="e">
        <f>VLOOKUP(Table2689102[[#This Row],[Redni broj natjecatelja]],'Popis sudionika'!$A$4:$C$300,2,TRUE)</f>
        <v>#N/A</v>
      </c>
      <c r="D76" s="5" t="e">
        <f>VLOOKUP(Table2689102[[#This Row],[Redni broj natjecatelja]],'Popis sudionika'!$A$4:$C$300,3,TRUE)</f>
        <v>#N/A</v>
      </c>
      <c r="E76" s="11"/>
      <c r="F76" s="5"/>
      <c r="G76" s="12"/>
      <c r="H76" s="9">
        <f t="shared" si="12"/>
        <v>0</v>
      </c>
      <c r="I76" s="11"/>
      <c r="J76" s="5"/>
      <c r="K76" s="12"/>
      <c r="L76" s="9">
        <f t="shared" si="13"/>
        <v>0</v>
      </c>
      <c r="M76" s="11"/>
      <c r="N76" s="5"/>
      <c r="O76" s="12"/>
      <c r="P76" s="9">
        <f t="shared" si="14"/>
        <v>0</v>
      </c>
      <c r="Q76" s="11"/>
      <c r="R76" s="5"/>
      <c r="S76" s="12"/>
      <c r="T76" s="9">
        <f t="shared" si="15"/>
        <v>0</v>
      </c>
      <c r="U76" s="11"/>
      <c r="V76" s="5"/>
      <c r="W76" s="12"/>
      <c r="X76" s="9">
        <f t="shared" si="16"/>
        <v>0</v>
      </c>
      <c r="Y76" s="9"/>
      <c r="Z76" s="9">
        <f t="shared" si="17"/>
        <v>0</v>
      </c>
    </row>
    <row r="77" spans="1:26" x14ac:dyDescent="0.3">
      <c r="A77" s="5"/>
      <c r="B77" s="5"/>
      <c r="C77" s="5" t="e">
        <f>VLOOKUP(Table2689102[[#This Row],[Redni broj natjecatelja]],'Popis sudionika'!$A$4:$C$300,2,TRUE)</f>
        <v>#N/A</v>
      </c>
      <c r="D77" s="5" t="e">
        <f>VLOOKUP(Table2689102[[#This Row],[Redni broj natjecatelja]],'Popis sudionika'!$A$4:$C$300,3,TRUE)</f>
        <v>#N/A</v>
      </c>
      <c r="E77" s="11"/>
      <c r="F77" s="5"/>
      <c r="G77" s="12"/>
      <c r="H77" s="9">
        <f t="shared" si="12"/>
        <v>0</v>
      </c>
      <c r="I77" s="11"/>
      <c r="J77" s="5"/>
      <c r="K77" s="12"/>
      <c r="L77" s="9">
        <f t="shared" si="13"/>
        <v>0</v>
      </c>
      <c r="M77" s="11"/>
      <c r="N77" s="5"/>
      <c r="O77" s="12"/>
      <c r="P77" s="9">
        <f t="shared" si="14"/>
        <v>0</v>
      </c>
      <c r="Q77" s="11"/>
      <c r="R77" s="5"/>
      <c r="S77" s="12"/>
      <c r="T77" s="9">
        <f t="shared" si="15"/>
        <v>0</v>
      </c>
      <c r="U77" s="11"/>
      <c r="V77" s="5"/>
      <c r="W77" s="12"/>
      <c r="X77" s="9">
        <f t="shared" si="16"/>
        <v>0</v>
      </c>
      <c r="Y77" s="9"/>
      <c r="Z77" s="9">
        <f t="shared" si="17"/>
        <v>0</v>
      </c>
    </row>
    <row r="78" spans="1:26" x14ac:dyDescent="0.3">
      <c r="A78" s="5"/>
      <c r="B78" s="5"/>
      <c r="C78" s="5" t="e">
        <f>VLOOKUP(Table2689102[[#This Row],[Redni broj natjecatelja]],'Popis sudionika'!$A$4:$C$300,2,TRUE)</f>
        <v>#N/A</v>
      </c>
      <c r="D78" s="5" t="e">
        <f>VLOOKUP(Table2689102[[#This Row],[Redni broj natjecatelja]],'Popis sudionika'!$A$4:$C$300,3,TRUE)</f>
        <v>#N/A</v>
      </c>
      <c r="E78" s="11"/>
      <c r="F78" s="5"/>
      <c r="G78" s="12"/>
      <c r="H78" s="9">
        <f t="shared" si="12"/>
        <v>0</v>
      </c>
      <c r="I78" s="11"/>
      <c r="J78" s="5"/>
      <c r="K78" s="12"/>
      <c r="L78" s="9">
        <f t="shared" si="13"/>
        <v>0</v>
      </c>
      <c r="M78" s="11"/>
      <c r="N78" s="5"/>
      <c r="O78" s="12"/>
      <c r="P78" s="9">
        <f t="shared" si="14"/>
        <v>0</v>
      </c>
      <c r="Q78" s="11"/>
      <c r="R78" s="5"/>
      <c r="S78" s="12"/>
      <c r="T78" s="9">
        <f t="shared" si="15"/>
        <v>0</v>
      </c>
      <c r="U78" s="11"/>
      <c r="V78" s="5"/>
      <c r="W78" s="12"/>
      <c r="X78" s="9">
        <f t="shared" si="16"/>
        <v>0</v>
      </c>
      <c r="Y78" s="9"/>
      <c r="Z78" s="9">
        <f t="shared" si="17"/>
        <v>0</v>
      </c>
    </row>
    <row r="79" spans="1:26" x14ac:dyDescent="0.3">
      <c r="A79" s="5"/>
      <c r="B79" s="5"/>
      <c r="C79" s="5" t="e">
        <f>VLOOKUP(Table2689102[[#This Row],[Redni broj natjecatelja]],'Popis sudionika'!$A$4:$C$300,2,TRUE)</f>
        <v>#N/A</v>
      </c>
      <c r="D79" s="5" t="e">
        <f>VLOOKUP(Table2689102[[#This Row],[Redni broj natjecatelja]],'Popis sudionika'!$A$4:$C$300,3,TRUE)</f>
        <v>#N/A</v>
      </c>
      <c r="E79" s="11"/>
      <c r="F79" s="5"/>
      <c r="G79" s="12"/>
      <c r="H79" s="9">
        <f t="shared" si="12"/>
        <v>0</v>
      </c>
      <c r="I79" s="11"/>
      <c r="J79" s="5"/>
      <c r="K79" s="12"/>
      <c r="L79" s="9">
        <f t="shared" si="13"/>
        <v>0</v>
      </c>
      <c r="M79" s="11"/>
      <c r="N79" s="5"/>
      <c r="O79" s="12"/>
      <c r="P79" s="9">
        <f t="shared" si="14"/>
        <v>0</v>
      </c>
      <c r="Q79" s="11"/>
      <c r="R79" s="5"/>
      <c r="S79" s="12"/>
      <c r="T79" s="9">
        <f t="shared" si="15"/>
        <v>0</v>
      </c>
      <c r="U79" s="11"/>
      <c r="V79" s="5"/>
      <c r="W79" s="12"/>
      <c r="X79" s="9">
        <f t="shared" si="16"/>
        <v>0</v>
      </c>
      <c r="Y79" s="9"/>
      <c r="Z79" s="9">
        <f t="shared" si="17"/>
        <v>0</v>
      </c>
    </row>
    <row r="80" spans="1:26" x14ac:dyDescent="0.3">
      <c r="A80" s="5"/>
      <c r="B80" s="5"/>
      <c r="C80" s="5" t="e">
        <f>VLOOKUP(Table2689102[[#This Row],[Redni broj natjecatelja]],'Popis sudionika'!$A$4:$C$300,2,TRUE)</f>
        <v>#N/A</v>
      </c>
      <c r="D80" s="5" t="e">
        <f>VLOOKUP(Table2689102[[#This Row],[Redni broj natjecatelja]],'Popis sudionika'!$A$4:$C$300,3,TRUE)</f>
        <v>#N/A</v>
      </c>
      <c r="E80" s="11"/>
      <c r="F80" s="5"/>
      <c r="G80" s="12"/>
      <c r="H80" s="9">
        <f t="shared" si="12"/>
        <v>0</v>
      </c>
      <c r="I80" s="11"/>
      <c r="J80" s="5"/>
      <c r="K80" s="12"/>
      <c r="L80" s="9">
        <f t="shared" si="13"/>
        <v>0</v>
      </c>
      <c r="M80" s="11"/>
      <c r="N80" s="5"/>
      <c r="O80" s="12"/>
      <c r="P80" s="9">
        <f t="shared" si="14"/>
        <v>0</v>
      </c>
      <c r="Q80" s="11"/>
      <c r="R80" s="5"/>
      <c r="S80" s="12"/>
      <c r="T80" s="9">
        <f t="shared" si="15"/>
        <v>0</v>
      </c>
      <c r="U80" s="11"/>
      <c r="V80" s="5"/>
      <c r="W80" s="12"/>
      <c r="X80" s="9">
        <f t="shared" si="16"/>
        <v>0</v>
      </c>
      <c r="Y80" s="9"/>
      <c r="Z80" s="9">
        <f t="shared" si="17"/>
        <v>0</v>
      </c>
    </row>
    <row r="81" spans="1:26" x14ac:dyDescent="0.3">
      <c r="A81" s="5"/>
      <c r="B81" s="5"/>
      <c r="C81" s="5" t="e">
        <f>VLOOKUP(Table2689102[[#This Row],[Redni broj natjecatelja]],'Popis sudionika'!$A$4:$C$300,2,TRUE)</f>
        <v>#N/A</v>
      </c>
      <c r="D81" s="5" t="e">
        <f>VLOOKUP(Table2689102[[#This Row],[Redni broj natjecatelja]],'Popis sudionika'!$A$4:$C$300,3,TRUE)</f>
        <v>#N/A</v>
      </c>
      <c r="E81" s="11"/>
      <c r="F81" s="5"/>
      <c r="G81" s="12"/>
      <c r="H81" s="9">
        <f t="shared" si="12"/>
        <v>0</v>
      </c>
      <c r="I81" s="11"/>
      <c r="J81" s="5"/>
      <c r="K81" s="12"/>
      <c r="L81" s="9">
        <f t="shared" si="13"/>
        <v>0</v>
      </c>
      <c r="M81" s="11"/>
      <c r="N81" s="5"/>
      <c r="O81" s="12"/>
      <c r="P81" s="9">
        <f t="shared" si="14"/>
        <v>0</v>
      </c>
      <c r="Q81" s="11"/>
      <c r="R81" s="5"/>
      <c r="S81" s="12"/>
      <c r="T81" s="9">
        <f t="shared" si="15"/>
        <v>0</v>
      </c>
      <c r="U81" s="11"/>
      <c r="V81" s="5"/>
      <c r="W81" s="12"/>
      <c r="X81" s="9">
        <f t="shared" si="16"/>
        <v>0</v>
      </c>
      <c r="Y81" s="9"/>
      <c r="Z81" s="9">
        <f t="shared" si="17"/>
        <v>0</v>
      </c>
    </row>
    <row r="82" spans="1:26" x14ac:dyDescent="0.3">
      <c r="A82" s="5"/>
      <c r="B82" s="5"/>
      <c r="C82" s="5" t="e">
        <f>VLOOKUP(Table2689102[[#This Row],[Redni broj natjecatelja]],'Popis sudionika'!$A$4:$C$300,2,TRUE)</f>
        <v>#N/A</v>
      </c>
      <c r="D82" s="5" t="e">
        <f>VLOOKUP(Table2689102[[#This Row],[Redni broj natjecatelja]],'Popis sudionika'!$A$4:$C$300,3,TRUE)</f>
        <v>#N/A</v>
      </c>
      <c r="E82" s="11"/>
      <c r="F82" s="5"/>
      <c r="G82" s="12"/>
      <c r="H82" s="9">
        <f t="shared" si="12"/>
        <v>0</v>
      </c>
      <c r="I82" s="11"/>
      <c r="J82" s="5"/>
      <c r="K82" s="12"/>
      <c r="L82" s="9">
        <f t="shared" si="13"/>
        <v>0</v>
      </c>
      <c r="M82" s="11"/>
      <c r="N82" s="5"/>
      <c r="O82" s="12"/>
      <c r="P82" s="9">
        <f t="shared" si="14"/>
        <v>0</v>
      </c>
      <c r="Q82" s="11"/>
      <c r="R82" s="5"/>
      <c r="S82" s="12"/>
      <c r="T82" s="9">
        <f t="shared" si="15"/>
        <v>0</v>
      </c>
      <c r="U82" s="11"/>
      <c r="V82" s="5"/>
      <c r="W82" s="12"/>
      <c r="X82" s="9">
        <f t="shared" si="16"/>
        <v>0</v>
      </c>
      <c r="Y82" s="9"/>
      <c r="Z82" s="9">
        <f t="shared" si="17"/>
        <v>0</v>
      </c>
    </row>
    <row r="83" spans="1:26" x14ac:dyDescent="0.3">
      <c r="A83" s="5"/>
      <c r="B83" s="5"/>
      <c r="C83" s="5" t="e">
        <f>VLOOKUP(Table2689102[[#This Row],[Redni broj natjecatelja]],'Popis sudionika'!$A$4:$C$300,2,TRUE)</f>
        <v>#N/A</v>
      </c>
      <c r="D83" s="5" t="e">
        <f>VLOOKUP(Table2689102[[#This Row],[Redni broj natjecatelja]],'Popis sudionika'!$A$4:$C$300,3,TRUE)</f>
        <v>#N/A</v>
      </c>
      <c r="E83" s="11"/>
      <c r="F83" s="5"/>
      <c r="G83" s="12"/>
      <c r="H83" s="9">
        <f t="shared" si="12"/>
        <v>0</v>
      </c>
      <c r="I83" s="11"/>
      <c r="J83" s="5"/>
      <c r="K83" s="12"/>
      <c r="L83" s="9">
        <f t="shared" si="13"/>
        <v>0</v>
      </c>
      <c r="M83" s="11"/>
      <c r="N83" s="5"/>
      <c r="O83" s="12"/>
      <c r="P83" s="9">
        <f t="shared" si="14"/>
        <v>0</v>
      </c>
      <c r="Q83" s="11"/>
      <c r="R83" s="5"/>
      <c r="S83" s="12"/>
      <c r="T83" s="9">
        <f t="shared" si="15"/>
        <v>0</v>
      </c>
      <c r="U83" s="11"/>
      <c r="V83" s="5"/>
      <c r="W83" s="12"/>
      <c r="X83" s="9">
        <f t="shared" si="16"/>
        <v>0</v>
      </c>
      <c r="Y83" s="9"/>
      <c r="Z83" s="9">
        <f t="shared" si="17"/>
        <v>0</v>
      </c>
    </row>
    <row r="84" spans="1:26" x14ac:dyDescent="0.3">
      <c r="A84" s="5"/>
      <c r="B84" s="5"/>
      <c r="C84" s="5" t="e">
        <f>VLOOKUP(Table2689102[[#This Row],[Redni broj natjecatelja]],'Popis sudionika'!$A$4:$C$300,2,TRUE)</f>
        <v>#N/A</v>
      </c>
      <c r="D84" s="5" t="e">
        <f>VLOOKUP(Table2689102[[#This Row],[Redni broj natjecatelja]],'Popis sudionika'!$A$4:$C$300,3,TRUE)</f>
        <v>#N/A</v>
      </c>
      <c r="E84" s="11"/>
      <c r="F84" s="5"/>
      <c r="G84" s="12"/>
      <c r="H84" s="9">
        <f t="shared" si="12"/>
        <v>0</v>
      </c>
      <c r="I84" s="11"/>
      <c r="J84" s="5"/>
      <c r="K84" s="12"/>
      <c r="L84" s="9">
        <f t="shared" si="13"/>
        <v>0</v>
      </c>
      <c r="M84" s="11"/>
      <c r="N84" s="5"/>
      <c r="O84" s="12"/>
      <c r="P84" s="9">
        <f t="shared" si="14"/>
        <v>0</v>
      </c>
      <c r="Q84" s="11"/>
      <c r="R84" s="5"/>
      <c r="S84" s="12"/>
      <c r="T84" s="9">
        <f t="shared" si="15"/>
        <v>0</v>
      </c>
      <c r="U84" s="11"/>
      <c r="V84" s="5"/>
      <c r="W84" s="12"/>
      <c r="X84" s="9">
        <f t="shared" si="16"/>
        <v>0</v>
      </c>
      <c r="Y84" s="9"/>
      <c r="Z84" s="9">
        <f t="shared" si="17"/>
        <v>0</v>
      </c>
    </row>
    <row r="85" spans="1:26" x14ac:dyDescent="0.3">
      <c r="A85" s="5"/>
      <c r="B85" s="5"/>
      <c r="C85" s="5" t="e">
        <f>VLOOKUP(Table2689102[[#This Row],[Redni broj natjecatelja]],'Popis sudionika'!$A$4:$C$300,2,TRUE)</f>
        <v>#N/A</v>
      </c>
      <c r="D85" s="5" t="e">
        <f>VLOOKUP(Table2689102[[#This Row],[Redni broj natjecatelja]],'Popis sudionika'!$A$4:$C$300,3,TRUE)</f>
        <v>#N/A</v>
      </c>
      <c r="E85" s="11"/>
      <c r="F85" s="5"/>
      <c r="G85" s="12"/>
      <c r="H85" s="9">
        <f t="shared" si="12"/>
        <v>0</v>
      </c>
      <c r="I85" s="11"/>
      <c r="J85" s="5"/>
      <c r="K85" s="12"/>
      <c r="L85" s="9">
        <f t="shared" si="13"/>
        <v>0</v>
      </c>
      <c r="M85" s="11"/>
      <c r="N85" s="5"/>
      <c r="O85" s="12"/>
      <c r="P85" s="9">
        <f t="shared" si="14"/>
        <v>0</v>
      </c>
      <c r="Q85" s="11"/>
      <c r="R85" s="5"/>
      <c r="S85" s="12"/>
      <c r="T85" s="9">
        <f t="shared" si="15"/>
        <v>0</v>
      </c>
      <c r="U85" s="11"/>
      <c r="V85" s="5"/>
      <c r="W85" s="12"/>
      <c r="X85" s="9">
        <f t="shared" si="16"/>
        <v>0</v>
      </c>
      <c r="Y85" s="9"/>
      <c r="Z85" s="9">
        <f t="shared" si="17"/>
        <v>0</v>
      </c>
    </row>
    <row r="86" spans="1:26" x14ac:dyDescent="0.3">
      <c r="A86" s="5"/>
      <c r="B86" s="5"/>
      <c r="C86" s="5" t="e">
        <f>VLOOKUP(Table2689102[[#This Row],[Redni broj natjecatelja]],'Popis sudionika'!$A$4:$C$300,2,TRUE)</f>
        <v>#N/A</v>
      </c>
      <c r="D86" s="5" t="e">
        <f>VLOOKUP(Table2689102[[#This Row],[Redni broj natjecatelja]],'Popis sudionika'!$A$4:$C$300,3,TRUE)</f>
        <v>#N/A</v>
      </c>
      <c r="E86" s="11"/>
      <c r="F86" s="5"/>
      <c r="G86" s="12"/>
      <c r="H86" s="9">
        <f t="shared" si="12"/>
        <v>0</v>
      </c>
      <c r="I86" s="11"/>
      <c r="J86" s="5"/>
      <c r="K86" s="12"/>
      <c r="L86" s="9">
        <f t="shared" si="13"/>
        <v>0</v>
      </c>
      <c r="M86" s="11"/>
      <c r="N86" s="5"/>
      <c r="O86" s="12"/>
      <c r="P86" s="9">
        <f t="shared" si="14"/>
        <v>0</v>
      </c>
      <c r="Q86" s="11"/>
      <c r="R86" s="5"/>
      <c r="S86" s="12"/>
      <c r="T86" s="9">
        <f t="shared" si="15"/>
        <v>0</v>
      </c>
      <c r="U86" s="11"/>
      <c r="V86" s="5"/>
      <c r="W86" s="12"/>
      <c r="X86" s="9">
        <f t="shared" si="16"/>
        <v>0</v>
      </c>
      <c r="Y86" s="9"/>
      <c r="Z86" s="9">
        <f t="shared" si="17"/>
        <v>0</v>
      </c>
    </row>
    <row r="87" spans="1:26" x14ac:dyDescent="0.3">
      <c r="A87" s="5"/>
      <c r="B87" s="5"/>
      <c r="C87" s="5" t="e">
        <f>VLOOKUP(Table2689102[[#This Row],[Redni broj natjecatelja]],'Popis sudionika'!$A$4:$C$300,2,TRUE)</f>
        <v>#N/A</v>
      </c>
      <c r="D87" s="5" t="e">
        <f>VLOOKUP(Table2689102[[#This Row],[Redni broj natjecatelja]],'Popis sudionika'!$A$4:$C$300,3,TRUE)</f>
        <v>#N/A</v>
      </c>
      <c r="E87" s="11"/>
      <c r="F87" s="5"/>
      <c r="G87" s="12"/>
      <c r="H87" s="9">
        <f t="shared" si="12"/>
        <v>0</v>
      </c>
      <c r="I87" s="11"/>
      <c r="J87" s="5"/>
      <c r="K87" s="12"/>
      <c r="L87" s="9">
        <f t="shared" si="13"/>
        <v>0</v>
      </c>
      <c r="M87" s="11"/>
      <c r="N87" s="5"/>
      <c r="O87" s="12"/>
      <c r="P87" s="9">
        <f t="shared" si="14"/>
        <v>0</v>
      </c>
      <c r="Q87" s="11"/>
      <c r="R87" s="5"/>
      <c r="S87" s="12"/>
      <c r="T87" s="9">
        <f t="shared" si="15"/>
        <v>0</v>
      </c>
      <c r="U87" s="11"/>
      <c r="V87" s="5"/>
      <c r="W87" s="12"/>
      <c r="X87" s="9">
        <f t="shared" si="16"/>
        <v>0</v>
      </c>
      <c r="Y87" s="9"/>
      <c r="Z87" s="9">
        <f t="shared" si="17"/>
        <v>0</v>
      </c>
    </row>
    <row r="88" spans="1:26" x14ac:dyDescent="0.3">
      <c r="A88" s="5"/>
      <c r="B88" s="5"/>
      <c r="C88" s="5" t="e">
        <f>VLOOKUP(Table2689102[[#This Row],[Redni broj natjecatelja]],'Popis sudionika'!$A$4:$C$300,2,TRUE)</f>
        <v>#N/A</v>
      </c>
      <c r="D88" s="5" t="e">
        <f>VLOOKUP(Table2689102[[#This Row],[Redni broj natjecatelja]],'Popis sudionika'!$A$4:$C$300,3,TRUE)</f>
        <v>#N/A</v>
      </c>
      <c r="E88" s="11"/>
      <c r="F88" s="5"/>
      <c r="G88" s="12"/>
      <c r="H88" s="9">
        <f t="shared" si="12"/>
        <v>0</v>
      </c>
      <c r="I88" s="11"/>
      <c r="J88" s="5"/>
      <c r="K88" s="12"/>
      <c r="L88" s="9">
        <f t="shared" si="13"/>
        <v>0</v>
      </c>
      <c r="M88" s="11"/>
      <c r="N88" s="5"/>
      <c r="O88" s="12"/>
      <c r="P88" s="9">
        <f t="shared" si="14"/>
        <v>0</v>
      </c>
      <c r="Q88" s="11"/>
      <c r="R88" s="5"/>
      <c r="S88" s="12"/>
      <c r="T88" s="9">
        <f t="shared" si="15"/>
        <v>0</v>
      </c>
      <c r="U88" s="11"/>
      <c r="V88" s="5"/>
      <c r="W88" s="12"/>
      <c r="X88" s="9">
        <f t="shared" si="16"/>
        <v>0</v>
      </c>
      <c r="Y88" s="9"/>
      <c r="Z88" s="9">
        <f t="shared" si="17"/>
        <v>0</v>
      </c>
    </row>
    <row r="89" spans="1:26" x14ac:dyDescent="0.3">
      <c r="A89" s="5"/>
      <c r="B89" s="5"/>
      <c r="C89" s="5" t="e">
        <f>VLOOKUP(Table2689102[[#This Row],[Redni broj natjecatelja]],'Popis sudionika'!$A$4:$C$300,2,TRUE)</f>
        <v>#N/A</v>
      </c>
      <c r="D89" s="5" t="e">
        <f>VLOOKUP(Table2689102[[#This Row],[Redni broj natjecatelja]],'Popis sudionika'!$A$4:$C$300,3,TRUE)</f>
        <v>#N/A</v>
      </c>
      <c r="E89" s="11"/>
      <c r="F89" s="5"/>
      <c r="G89" s="12"/>
      <c r="H89" s="9">
        <f t="shared" si="12"/>
        <v>0</v>
      </c>
      <c r="I89" s="11"/>
      <c r="J89" s="5"/>
      <c r="K89" s="12"/>
      <c r="L89" s="9">
        <f t="shared" si="13"/>
        <v>0</v>
      </c>
      <c r="M89" s="11"/>
      <c r="N89" s="5"/>
      <c r="O89" s="12"/>
      <c r="P89" s="9">
        <f t="shared" si="14"/>
        <v>0</v>
      </c>
      <c r="Q89" s="11"/>
      <c r="R89" s="5"/>
      <c r="S89" s="12"/>
      <c r="T89" s="9">
        <f t="shared" si="15"/>
        <v>0</v>
      </c>
      <c r="U89" s="11"/>
      <c r="V89" s="5"/>
      <c r="W89" s="12"/>
      <c r="X89" s="9">
        <f t="shared" si="16"/>
        <v>0</v>
      </c>
      <c r="Y89" s="9"/>
      <c r="Z89" s="9">
        <f t="shared" si="17"/>
        <v>0</v>
      </c>
    </row>
    <row r="90" spans="1:26" x14ac:dyDescent="0.3">
      <c r="A90" s="5"/>
      <c r="B90" s="5"/>
      <c r="C90" s="5" t="e">
        <f>VLOOKUP(Table2689102[[#This Row],[Redni broj natjecatelja]],'Popis sudionika'!$A$4:$C$300,2,TRUE)</f>
        <v>#N/A</v>
      </c>
      <c r="D90" s="5" t="e">
        <f>VLOOKUP(Table2689102[[#This Row],[Redni broj natjecatelja]],'Popis sudionika'!$A$4:$C$300,3,TRUE)</f>
        <v>#N/A</v>
      </c>
      <c r="E90" s="11"/>
      <c r="F90" s="5"/>
      <c r="G90" s="12"/>
      <c r="H90" s="9">
        <f t="shared" si="12"/>
        <v>0</v>
      </c>
      <c r="I90" s="11"/>
      <c r="J90" s="5"/>
      <c r="K90" s="12"/>
      <c r="L90" s="9">
        <f t="shared" si="13"/>
        <v>0</v>
      </c>
      <c r="M90" s="11"/>
      <c r="N90" s="5"/>
      <c r="O90" s="12"/>
      <c r="P90" s="9">
        <f t="shared" si="14"/>
        <v>0</v>
      </c>
      <c r="Q90" s="11"/>
      <c r="R90" s="5"/>
      <c r="S90" s="12"/>
      <c r="T90" s="9">
        <f t="shared" si="15"/>
        <v>0</v>
      </c>
      <c r="U90" s="11"/>
      <c r="V90" s="5"/>
      <c r="W90" s="12"/>
      <c r="X90" s="9">
        <f t="shared" si="16"/>
        <v>0</v>
      </c>
      <c r="Y90" s="9"/>
      <c r="Z90" s="9">
        <f t="shared" si="17"/>
        <v>0</v>
      </c>
    </row>
    <row r="91" spans="1:26" x14ac:dyDescent="0.3">
      <c r="A91" s="5"/>
      <c r="B91" s="5"/>
      <c r="C91" s="5" t="e">
        <f>VLOOKUP(Table2689102[[#This Row],[Redni broj natjecatelja]],'Popis sudionika'!$A$4:$C$300,2,TRUE)</f>
        <v>#N/A</v>
      </c>
      <c r="D91" s="5" t="e">
        <f>VLOOKUP(Table2689102[[#This Row],[Redni broj natjecatelja]],'Popis sudionika'!$A$4:$C$300,3,TRUE)</f>
        <v>#N/A</v>
      </c>
      <c r="E91" s="11"/>
      <c r="F91" s="5"/>
      <c r="G91" s="12"/>
      <c r="H91" s="9">
        <f t="shared" si="12"/>
        <v>0</v>
      </c>
      <c r="I91" s="11"/>
      <c r="J91" s="5"/>
      <c r="K91" s="12"/>
      <c r="L91" s="9">
        <f t="shared" si="13"/>
        <v>0</v>
      </c>
      <c r="M91" s="11"/>
      <c r="N91" s="5"/>
      <c r="O91" s="12"/>
      <c r="P91" s="9">
        <f t="shared" si="14"/>
        <v>0</v>
      </c>
      <c r="Q91" s="11"/>
      <c r="R91" s="5"/>
      <c r="S91" s="12"/>
      <c r="T91" s="9">
        <f t="shared" si="15"/>
        <v>0</v>
      </c>
      <c r="U91" s="11"/>
      <c r="V91" s="5"/>
      <c r="W91" s="12"/>
      <c r="X91" s="9">
        <f t="shared" si="16"/>
        <v>0</v>
      </c>
      <c r="Y91" s="9"/>
      <c r="Z91" s="9">
        <f t="shared" si="17"/>
        <v>0</v>
      </c>
    </row>
    <row r="92" spans="1:26" x14ac:dyDescent="0.3">
      <c r="A92" s="5"/>
      <c r="B92" s="5"/>
      <c r="C92" s="5" t="e">
        <f>VLOOKUP(Table2689102[[#This Row],[Redni broj natjecatelja]],'Popis sudionika'!$A$4:$C$300,2,TRUE)</f>
        <v>#N/A</v>
      </c>
      <c r="D92" s="5" t="e">
        <f>VLOOKUP(Table2689102[[#This Row],[Redni broj natjecatelja]],'Popis sudionika'!$A$4:$C$300,3,TRUE)</f>
        <v>#N/A</v>
      </c>
      <c r="E92" s="11"/>
      <c r="F92" s="5"/>
      <c r="G92" s="12"/>
      <c r="H92" s="9">
        <f t="shared" si="12"/>
        <v>0</v>
      </c>
      <c r="I92" s="11"/>
      <c r="J92" s="5"/>
      <c r="K92" s="12"/>
      <c r="L92" s="9">
        <f t="shared" si="13"/>
        <v>0</v>
      </c>
      <c r="M92" s="11"/>
      <c r="N92" s="5"/>
      <c r="O92" s="12"/>
      <c r="P92" s="9">
        <f t="shared" si="14"/>
        <v>0</v>
      </c>
      <c r="Q92" s="11"/>
      <c r="R92" s="5"/>
      <c r="S92" s="12"/>
      <c r="T92" s="9">
        <f t="shared" si="15"/>
        <v>0</v>
      </c>
      <c r="U92" s="11"/>
      <c r="V92" s="5"/>
      <c r="W92" s="12"/>
      <c r="X92" s="9">
        <f t="shared" si="16"/>
        <v>0</v>
      </c>
      <c r="Y92" s="9"/>
      <c r="Z92" s="9">
        <f t="shared" si="17"/>
        <v>0</v>
      </c>
    </row>
    <row r="93" spans="1:26" x14ac:dyDescent="0.3">
      <c r="A93" s="5"/>
      <c r="B93" s="5"/>
      <c r="C93" s="5" t="e">
        <f>VLOOKUP(Table2689102[[#This Row],[Redni broj natjecatelja]],'Popis sudionika'!$A$4:$C$300,2,TRUE)</f>
        <v>#N/A</v>
      </c>
      <c r="D93" s="5" t="e">
        <f>VLOOKUP(Table2689102[[#This Row],[Redni broj natjecatelja]],'Popis sudionika'!$A$4:$C$300,3,TRUE)</f>
        <v>#N/A</v>
      </c>
      <c r="E93" s="11"/>
      <c r="F93" s="5"/>
      <c r="G93" s="12"/>
      <c r="H93" s="9">
        <f t="shared" si="12"/>
        <v>0</v>
      </c>
      <c r="I93" s="11"/>
      <c r="J93" s="5"/>
      <c r="K93" s="12"/>
      <c r="L93" s="9">
        <f t="shared" si="13"/>
        <v>0</v>
      </c>
      <c r="M93" s="11"/>
      <c r="N93" s="5"/>
      <c r="O93" s="12"/>
      <c r="P93" s="9">
        <f t="shared" si="14"/>
        <v>0</v>
      </c>
      <c r="Q93" s="11"/>
      <c r="R93" s="5"/>
      <c r="S93" s="12"/>
      <c r="T93" s="9">
        <f t="shared" si="15"/>
        <v>0</v>
      </c>
      <c r="U93" s="11"/>
      <c r="V93" s="5"/>
      <c r="W93" s="12"/>
      <c r="X93" s="9">
        <f t="shared" si="16"/>
        <v>0</v>
      </c>
      <c r="Y93" s="9"/>
      <c r="Z93" s="9">
        <f t="shared" si="17"/>
        <v>0</v>
      </c>
    </row>
    <row r="94" spans="1:26" x14ac:dyDescent="0.3">
      <c r="A94" s="5"/>
      <c r="B94" s="5"/>
      <c r="C94" s="5" t="e">
        <f>VLOOKUP(Table2689102[[#This Row],[Redni broj natjecatelja]],'Popis sudionika'!$A$4:$C$300,2,TRUE)</f>
        <v>#N/A</v>
      </c>
      <c r="D94" s="5" t="e">
        <f>VLOOKUP(Table2689102[[#This Row],[Redni broj natjecatelja]],'Popis sudionika'!$A$4:$C$300,3,TRUE)</f>
        <v>#N/A</v>
      </c>
      <c r="E94" s="11"/>
      <c r="F94" s="5"/>
      <c r="G94" s="12"/>
      <c r="H94" s="9">
        <f t="shared" si="12"/>
        <v>0</v>
      </c>
      <c r="I94" s="11"/>
      <c r="J94" s="5"/>
      <c r="K94" s="12"/>
      <c r="L94" s="9">
        <f t="shared" si="13"/>
        <v>0</v>
      </c>
      <c r="M94" s="11"/>
      <c r="N94" s="5"/>
      <c r="O94" s="12"/>
      <c r="P94" s="9">
        <f t="shared" si="14"/>
        <v>0</v>
      </c>
      <c r="Q94" s="11"/>
      <c r="R94" s="5"/>
      <c r="S94" s="12"/>
      <c r="T94" s="9">
        <f t="shared" si="15"/>
        <v>0</v>
      </c>
      <c r="U94" s="11"/>
      <c r="V94" s="5"/>
      <c r="W94" s="12"/>
      <c r="X94" s="9">
        <f t="shared" si="16"/>
        <v>0</v>
      </c>
      <c r="Y94" s="9"/>
      <c r="Z94" s="9">
        <f t="shared" si="17"/>
        <v>0</v>
      </c>
    </row>
    <row r="95" spans="1:26" x14ac:dyDescent="0.3">
      <c r="A95" s="5"/>
      <c r="B95" s="5"/>
      <c r="C95" s="5" t="e">
        <f>VLOOKUP(Table2689102[[#This Row],[Redni broj natjecatelja]],'Popis sudionika'!$A$4:$C$300,2,TRUE)</f>
        <v>#N/A</v>
      </c>
      <c r="D95" s="5" t="e">
        <f>VLOOKUP(Table2689102[[#This Row],[Redni broj natjecatelja]],'Popis sudionika'!$A$4:$C$300,3,TRUE)</f>
        <v>#N/A</v>
      </c>
      <c r="E95" s="11"/>
      <c r="F95" s="5"/>
      <c r="G95" s="12"/>
      <c r="H95" s="9">
        <f t="shared" si="12"/>
        <v>0</v>
      </c>
      <c r="I95" s="11"/>
      <c r="J95" s="5"/>
      <c r="K95" s="12"/>
      <c r="L95" s="9">
        <f t="shared" si="13"/>
        <v>0</v>
      </c>
      <c r="M95" s="11"/>
      <c r="N95" s="5"/>
      <c r="O95" s="12"/>
      <c r="P95" s="9">
        <f t="shared" si="14"/>
        <v>0</v>
      </c>
      <c r="Q95" s="11"/>
      <c r="R95" s="5"/>
      <c r="S95" s="12"/>
      <c r="T95" s="9">
        <f t="shared" si="15"/>
        <v>0</v>
      </c>
      <c r="U95" s="11"/>
      <c r="V95" s="5"/>
      <c r="W95" s="12"/>
      <c r="X95" s="9">
        <f t="shared" si="16"/>
        <v>0</v>
      </c>
      <c r="Y95" s="9"/>
      <c r="Z95" s="9">
        <f t="shared" si="17"/>
        <v>0</v>
      </c>
    </row>
    <row r="96" spans="1:26" x14ac:dyDescent="0.3">
      <c r="A96" s="5"/>
      <c r="B96" s="5"/>
      <c r="C96" s="5" t="e">
        <f>VLOOKUP(Table2689102[[#This Row],[Redni broj natjecatelja]],'Popis sudionika'!$A$4:$C$300,2,TRUE)</f>
        <v>#N/A</v>
      </c>
      <c r="D96" s="5" t="e">
        <f>VLOOKUP(Table2689102[[#This Row],[Redni broj natjecatelja]],'Popis sudionika'!$A$4:$C$300,3,TRUE)</f>
        <v>#N/A</v>
      </c>
      <c r="E96" s="11"/>
      <c r="F96" s="5"/>
      <c r="G96" s="12"/>
      <c r="H96" s="9">
        <f t="shared" si="12"/>
        <v>0</v>
      </c>
      <c r="I96" s="11"/>
      <c r="J96" s="5"/>
      <c r="K96" s="12"/>
      <c r="L96" s="9">
        <f t="shared" si="13"/>
        <v>0</v>
      </c>
      <c r="M96" s="11"/>
      <c r="N96" s="5"/>
      <c r="O96" s="12"/>
      <c r="P96" s="9">
        <f t="shared" si="14"/>
        <v>0</v>
      </c>
      <c r="Q96" s="11"/>
      <c r="R96" s="5"/>
      <c r="S96" s="12"/>
      <c r="T96" s="9">
        <f t="shared" si="15"/>
        <v>0</v>
      </c>
      <c r="U96" s="11"/>
      <c r="V96" s="5"/>
      <c r="W96" s="12"/>
      <c r="X96" s="9">
        <f t="shared" si="16"/>
        <v>0</v>
      </c>
      <c r="Y96" s="9"/>
      <c r="Z96" s="9">
        <f t="shared" si="17"/>
        <v>0</v>
      </c>
    </row>
    <row r="97" spans="1:26" x14ac:dyDescent="0.3">
      <c r="A97" s="5"/>
      <c r="B97" s="5"/>
      <c r="C97" s="5" t="e">
        <f>VLOOKUP(Table2689102[[#This Row],[Redni broj natjecatelja]],'Popis sudionika'!$A$4:$C$300,2,TRUE)</f>
        <v>#N/A</v>
      </c>
      <c r="D97" s="5" t="e">
        <f>VLOOKUP(Table2689102[[#This Row],[Redni broj natjecatelja]],'Popis sudionika'!$A$4:$C$300,3,TRUE)</f>
        <v>#N/A</v>
      </c>
      <c r="E97" s="11"/>
      <c r="F97" s="5"/>
      <c r="G97" s="12"/>
      <c r="H97" s="9">
        <f t="shared" si="12"/>
        <v>0</v>
      </c>
      <c r="I97" s="11"/>
      <c r="J97" s="5"/>
      <c r="K97" s="12"/>
      <c r="L97" s="9">
        <f t="shared" si="13"/>
        <v>0</v>
      </c>
      <c r="M97" s="11"/>
      <c r="N97" s="5"/>
      <c r="O97" s="12"/>
      <c r="P97" s="9">
        <f t="shared" si="14"/>
        <v>0</v>
      </c>
      <c r="Q97" s="11"/>
      <c r="R97" s="5"/>
      <c r="S97" s="12"/>
      <c r="T97" s="9">
        <f t="shared" si="15"/>
        <v>0</v>
      </c>
      <c r="U97" s="11"/>
      <c r="V97" s="5"/>
      <c r="W97" s="12"/>
      <c r="X97" s="9">
        <f t="shared" si="16"/>
        <v>0</v>
      </c>
      <c r="Y97" s="9"/>
      <c r="Z97" s="9">
        <f t="shared" si="17"/>
        <v>0</v>
      </c>
    </row>
    <row r="98" spans="1:26" x14ac:dyDescent="0.3">
      <c r="A98" s="5"/>
      <c r="B98" s="5"/>
      <c r="C98" s="5" t="e">
        <f>VLOOKUP(Table2689102[[#This Row],[Redni broj natjecatelja]],'Popis sudionika'!$A$4:$C$300,2,TRUE)</f>
        <v>#N/A</v>
      </c>
      <c r="D98" s="5" t="e">
        <f>VLOOKUP(Table2689102[[#This Row],[Redni broj natjecatelja]],'Popis sudionika'!$A$4:$C$300,3,TRUE)</f>
        <v>#N/A</v>
      </c>
      <c r="E98" s="11"/>
      <c r="F98" s="5"/>
      <c r="G98" s="12"/>
      <c r="H98" s="9">
        <f t="shared" si="12"/>
        <v>0</v>
      </c>
      <c r="I98" s="11"/>
      <c r="J98" s="5"/>
      <c r="K98" s="12"/>
      <c r="L98" s="9">
        <f t="shared" si="13"/>
        <v>0</v>
      </c>
      <c r="M98" s="11"/>
      <c r="N98" s="5"/>
      <c r="O98" s="12"/>
      <c r="P98" s="9">
        <f t="shared" si="14"/>
        <v>0</v>
      </c>
      <c r="Q98" s="11"/>
      <c r="R98" s="5"/>
      <c r="S98" s="12"/>
      <c r="T98" s="9">
        <f t="shared" si="15"/>
        <v>0</v>
      </c>
      <c r="U98" s="11"/>
      <c r="V98" s="5"/>
      <c r="W98" s="12"/>
      <c r="X98" s="9">
        <f t="shared" si="16"/>
        <v>0</v>
      </c>
      <c r="Y98" s="9"/>
      <c r="Z98" s="9">
        <f t="shared" si="17"/>
        <v>0</v>
      </c>
    </row>
    <row r="99" spans="1:26" x14ac:dyDescent="0.3">
      <c r="A99" s="5"/>
      <c r="B99" s="5"/>
      <c r="C99" s="5" t="e">
        <f>VLOOKUP(Table2689102[[#This Row],[Redni broj natjecatelja]],'Popis sudionika'!$A$4:$C$300,2,TRUE)</f>
        <v>#N/A</v>
      </c>
      <c r="D99" s="5" t="e">
        <f>VLOOKUP(Table2689102[[#This Row],[Redni broj natjecatelja]],'Popis sudionika'!$A$4:$C$300,3,TRUE)</f>
        <v>#N/A</v>
      </c>
      <c r="E99" s="11"/>
      <c r="F99" s="5"/>
      <c r="G99" s="12"/>
      <c r="H99" s="9">
        <f t="shared" si="12"/>
        <v>0</v>
      </c>
      <c r="I99" s="11"/>
      <c r="J99" s="5"/>
      <c r="K99" s="12"/>
      <c r="L99" s="9">
        <f t="shared" si="13"/>
        <v>0</v>
      </c>
      <c r="M99" s="11"/>
      <c r="N99" s="5"/>
      <c r="O99" s="12"/>
      <c r="P99" s="9">
        <f t="shared" si="14"/>
        <v>0</v>
      </c>
      <c r="Q99" s="11"/>
      <c r="R99" s="5"/>
      <c r="S99" s="12"/>
      <c r="T99" s="9">
        <f t="shared" si="15"/>
        <v>0</v>
      </c>
      <c r="U99" s="11"/>
      <c r="V99" s="5"/>
      <c r="W99" s="12"/>
      <c r="X99" s="9">
        <f t="shared" si="16"/>
        <v>0</v>
      </c>
      <c r="Y99" s="9"/>
      <c r="Z99" s="9">
        <f t="shared" si="17"/>
        <v>0</v>
      </c>
    </row>
    <row r="100" spans="1:26" x14ac:dyDescent="0.3">
      <c r="A100" s="5"/>
      <c r="B100" s="5"/>
      <c r="C100" s="5" t="e">
        <f>VLOOKUP(Table2689102[[#This Row],[Redni broj natjecatelja]],'Popis sudionika'!$A$4:$C$300,2,TRUE)</f>
        <v>#N/A</v>
      </c>
      <c r="D100" s="5" t="e">
        <f>VLOOKUP(Table2689102[[#This Row],[Redni broj natjecatelja]],'Popis sudionika'!$A$4:$C$300,3,TRUE)</f>
        <v>#N/A</v>
      </c>
      <c r="E100" s="11"/>
      <c r="F100" s="5"/>
      <c r="G100" s="12"/>
      <c r="H100" s="9">
        <f t="shared" ref="H100:H131" si="18">(E100+F100+G100)</f>
        <v>0</v>
      </c>
      <c r="I100" s="11"/>
      <c r="J100" s="5"/>
      <c r="K100" s="12"/>
      <c r="L100" s="9">
        <f t="shared" ref="L100:L131" si="19">(I100+J100+K100)</f>
        <v>0</v>
      </c>
      <c r="M100" s="11"/>
      <c r="N100" s="5"/>
      <c r="O100" s="12"/>
      <c r="P100" s="9">
        <f t="shared" ref="P100:P131" si="20">(M100+N100+O100)</f>
        <v>0</v>
      </c>
      <c r="Q100" s="11"/>
      <c r="R100" s="5"/>
      <c r="S100" s="12"/>
      <c r="T100" s="9">
        <f t="shared" ref="T100:T131" si="21">(Q100+R100+S100)</f>
        <v>0</v>
      </c>
      <c r="U100" s="11"/>
      <c r="V100" s="5"/>
      <c r="W100" s="12"/>
      <c r="X100" s="9">
        <f t="shared" ref="X100:X131" si="22">(U100+V100+W100)</f>
        <v>0</v>
      </c>
      <c r="Y100" s="9"/>
      <c r="Z100" s="9">
        <f t="shared" ref="Z100:Z131" si="23">(H100+L100+P100+T100+X100)/5</f>
        <v>0</v>
      </c>
    </row>
    <row r="101" spans="1:26" x14ac:dyDescent="0.3">
      <c r="A101" s="5"/>
      <c r="B101" s="5"/>
      <c r="C101" s="5" t="e">
        <f>VLOOKUP(Table2689102[[#This Row],[Redni broj natjecatelja]],'Popis sudionika'!$A$4:$C$300,2,TRUE)</f>
        <v>#N/A</v>
      </c>
      <c r="D101" s="5" t="e">
        <f>VLOOKUP(Table2689102[[#This Row],[Redni broj natjecatelja]],'Popis sudionika'!$A$4:$C$300,3,TRUE)</f>
        <v>#N/A</v>
      </c>
      <c r="E101" s="11"/>
      <c r="F101" s="5"/>
      <c r="G101" s="12"/>
      <c r="H101" s="9">
        <f t="shared" si="18"/>
        <v>0</v>
      </c>
      <c r="I101" s="11"/>
      <c r="J101" s="5"/>
      <c r="K101" s="12"/>
      <c r="L101" s="9">
        <f t="shared" si="19"/>
        <v>0</v>
      </c>
      <c r="M101" s="11"/>
      <c r="N101" s="5"/>
      <c r="O101" s="12"/>
      <c r="P101" s="9">
        <f t="shared" si="20"/>
        <v>0</v>
      </c>
      <c r="Q101" s="11"/>
      <c r="R101" s="5"/>
      <c r="S101" s="12"/>
      <c r="T101" s="9">
        <f t="shared" si="21"/>
        <v>0</v>
      </c>
      <c r="U101" s="11"/>
      <c r="V101" s="5"/>
      <c r="W101" s="12"/>
      <c r="X101" s="9">
        <f t="shared" si="22"/>
        <v>0</v>
      </c>
      <c r="Y101" s="9"/>
      <c r="Z101" s="9">
        <f t="shared" si="23"/>
        <v>0</v>
      </c>
    </row>
    <row r="102" spans="1:26" x14ac:dyDescent="0.3">
      <c r="A102" s="5"/>
      <c r="B102" s="5"/>
      <c r="C102" s="5" t="e">
        <f>VLOOKUP(Table2689102[[#This Row],[Redni broj natjecatelja]],'Popis sudionika'!$A$4:$C$300,2,TRUE)</f>
        <v>#N/A</v>
      </c>
      <c r="D102" s="5" t="e">
        <f>VLOOKUP(Table2689102[[#This Row],[Redni broj natjecatelja]],'Popis sudionika'!$A$4:$C$300,3,TRUE)</f>
        <v>#N/A</v>
      </c>
      <c r="E102" s="11"/>
      <c r="F102" s="5"/>
      <c r="G102" s="12"/>
      <c r="H102" s="9">
        <f t="shared" si="18"/>
        <v>0</v>
      </c>
      <c r="I102" s="11"/>
      <c r="J102" s="5"/>
      <c r="K102" s="12"/>
      <c r="L102" s="9">
        <f t="shared" si="19"/>
        <v>0</v>
      </c>
      <c r="M102" s="11"/>
      <c r="N102" s="5"/>
      <c r="O102" s="12"/>
      <c r="P102" s="9">
        <f t="shared" si="20"/>
        <v>0</v>
      </c>
      <c r="Q102" s="11"/>
      <c r="R102" s="5"/>
      <c r="S102" s="12"/>
      <c r="T102" s="9">
        <f t="shared" si="21"/>
        <v>0</v>
      </c>
      <c r="U102" s="11"/>
      <c r="V102" s="5"/>
      <c r="W102" s="12"/>
      <c r="X102" s="9">
        <f t="shared" si="22"/>
        <v>0</v>
      </c>
      <c r="Y102" s="9"/>
      <c r="Z102" s="9">
        <f t="shared" si="23"/>
        <v>0</v>
      </c>
    </row>
    <row r="103" spans="1:26" x14ac:dyDescent="0.3">
      <c r="A103" s="5"/>
      <c r="B103" s="5"/>
      <c r="C103" s="5" t="e">
        <f>VLOOKUP(Table2689102[[#This Row],[Redni broj natjecatelja]],'Popis sudionika'!$A$4:$C$300,2,TRUE)</f>
        <v>#N/A</v>
      </c>
      <c r="D103" s="5" t="e">
        <f>VLOOKUP(Table2689102[[#This Row],[Redni broj natjecatelja]],'Popis sudionika'!$A$4:$C$300,3,TRUE)</f>
        <v>#N/A</v>
      </c>
      <c r="E103" s="11"/>
      <c r="F103" s="5"/>
      <c r="G103" s="12"/>
      <c r="H103" s="9">
        <f t="shared" si="18"/>
        <v>0</v>
      </c>
      <c r="I103" s="11"/>
      <c r="J103" s="5"/>
      <c r="K103" s="12"/>
      <c r="L103" s="9">
        <f t="shared" si="19"/>
        <v>0</v>
      </c>
      <c r="M103" s="11"/>
      <c r="N103" s="5"/>
      <c r="O103" s="12"/>
      <c r="P103" s="9">
        <f t="shared" si="20"/>
        <v>0</v>
      </c>
      <c r="Q103" s="11"/>
      <c r="R103" s="5"/>
      <c r="S103" s="12"/>
      <c r="T103" s="9">
        <f t="shared" si="21"/>
        <v>0</v>
      </c>
      <c r="U103" s="11"/>
      <c r="V103" s="5"/>
      <c r="W103" s="12"/>
      <c r="X103" s="9">
        <f t="shared" si="22"/>
        <v>0</v>
      </c>
      <c r="Y103" s="9"/>
      <c r="Z103" s="9">
        <f t="shared" si="23"/>
        <v>0</v>
      </c>
    </row>
    <row r="104" spans="1:26" x14ac:dyDescent="0.3">
      <c r="A104" s="5"/>
      <c r="B104" s="5"/>
      <c r="C104" s="5" t="e">
        <f>VLOOKUP(Table2689102[[#This Row],[Redni broj natjecatelja]],'Popis sudionika'!$A$4:$C$300,2,TRUE)</f>
        <v>#N/A</v>
      </c>
      <c r="D104" s="5" t="e">
        <f>VLOOKUP(Table2689102[[#This Row],[Redni broj natjecatelja]],'Popis sudionika'!$A$4:$C$300,3,TRUE)</f>
        <v>#N/A</v>
      </c>
      <c r="E104" s="11"/>
      <c r="F104" s="5"/>
      <c r="G104" s="12"/>
      <c r="H104" s="9">
        <f t="shared" si="18"/>
        <v>0</v>
      </c>
      <c r="I104" s="11"/>
      <c r="J104" s="5"/>
      <c r="K104" s="12"/>
      <c r="L104" s="9">
        <f t="shared" si="19"/>
        <v>0</v>
      </c>
      <c r="M104" s="11"/>
      <c r="N104" s="5"/>
      <c r="O104" s="12"/>
      <c r="P104" s="9">
        <f t="shared" si="20"/>
        <v>0</v>
      </c>
      <c r="Q104" s="11"/>
      <c r="R104" s="5"/>
      <c r="S104" s="12"/>
      <c r="T104" s="9">
        <f t="shared" si="21"/>
        <v>0</v>
      </c>
      <c r="U104" s="11"/>
      <c r="V104" s="5"/>
      <c r="W104" s="12"/>
      <c r="X104" s="9">
        <f t="shared" si="22"/>
        <v>0</v>
      </c>
      <c r="Y104" s="9"/>
      <c r="Z104" s="9">
        <f t="shared" si="23"/>
        <v>0</v>
      </c>
    </row>
    <row r="105" spans="1:26" x14ac:dyDescent="0.3">
      <c r="A105" s="5"/>
      <c r="B105" s="5"/>
      <c r="C105" s="5" t="e">
        <f>VLOOKUP(Table2689102[[#This Row],[Redni broj natjecatelja]],'Popis sudionika'!$A$4:$C$300,2,TRUE)</f>
        <v>#N/A</v>
      </c>
      <c r="D105" s="5" t="e">
        <f>VLOOKUP(Table2689102[[#This Row],[Redni broj natjecatelja]],'Popis sudionika'!$A$4:$C$300,3,TRUE)</f>
        <v>#N/A</v>
      </c>
      <c r="E105" s="11"/>
      <c r="F105" s="5"/>
      <c r="G105" s="12"/>
      <c r="H105" s="9">
        <f t="shared" si="18"/>
        <v>0</v>
      </c>
      <c r="I105" s="11"/>
      <c r="J105" s="5"/>
      <c r="K105" s="12"/>
      <c r="L105" s="9">
        <f t="shared" si="19"/>
        <v>0</v>
      </c>
      <c r="M105" s="11"/>
      <c r="N105" s="5"/>
      <c r="O105" s="12"/>
      <c r="P105" s="9">
        <f t="shared" si="20"/>
        <v>0</v>
      </c>
      <c r="Q105" s="11"/>
      <c r="R105" s="5"/>
      <c r="S105" s="12"/>
      <c r="T105" s="9">
        <f t="shared" si="21"/>
        <v>0</v>
      </c>
      <c r="U105" s="11"/>
      <c r="V105" s="5"/>
      <c r="W105" s="12"/>
      <c r="X105" s="9">
        <f t="shared" si="22"/>
        <v>0</v>
      </c>
      <c r="Y105" s="9"/>
      <c r="Z105" s="9">
        <f t="shared" si="23"/>
        <v>0</v>
      </c>
    </row>
    <row r="106" spans="1:26" x14ac:dyDescent="0.3">
      <c r="A106" s="5"/>
      <c r="B106" s="5"/>
      <c r="C106" s="5" t="e">
        <f>VLOOKUP(Table2689102[[#This Row],[Redni broj natjecatelja]],'Popis sudionika'!$A$4:$C$300,2,TRUE)</f>
        <v>#N/A</v>
      </c>
      <c r="D106" s="5" t="e">
        <f>VLOOKUP(Table2689102[[#This Row],[Redni broj natjecatelja]],'Popis sudionika'!$A$4:$C$300,3,TRUE)</f>
        <v>#N/A</v>
      </c>
      <c r="E106" s="11"/>
      <c r="F106" s="5"/>
      <c r="G106" s="12"/>
      <c r="H106" s="9">
        <f t="shared" si="18"/>
        <v>0</v>
      </c>
      <c r="I106" s="11"/>
      <c r="J106" s="5"/>
      <c r="K106" s="12"/>
      <c r="L106" s="9">
        <f t="shared" si="19"/>
        <v>0</v>
      </c>
      <c r="M106" s="11"/>
      <c r="N106" s="5"/>
      <c r="O106" s="12"/>
      <c r="P106" s="9">
        <f t="shared" si="20"/>
        <v>0</v>
      </c>
      <c r="Q106" s="11"/>
      <c r="R106" s="5"/>
      <c r="S106" s="12"/>
      <c r="T106" s="9">
        <f t="shared" si="21"/>
        <v>0</v>
      </c>
      <c r="U106" s="11"/>
      <c r="V106" s="5"/>
      <c r="W106" s="12"/>
      <c r="X106" s="9">
        <f t="shared" si="22"/>
        <v>0</v>
      </c>
      <c r="Y106" s="9"/>
      <c r="Z106" s="9">
        <f t="shared" si="23"/>
        <v>0</v>
      </c>
    </row>
    <row r="107" spans="1:26" x14ac:dyDescent="0.3">
      <c r="A107" s="5"/>
      <c r="B107" s="5"/>
      <c r="C107" s="5" t="e">
        <f>VLOOKUP(Table2689102[[#This Row],[Redni broj natjecatelja]],'Popis sudionika'!$A$4:$C$300,2,TRUE)</f>
        <v>#N/A</v>
      </c>
      <c r="D107" s="5" t="e">
        <f>VLOOKUP(Table2689102[[#This Row],[Redni broj natjecatelja]],'Popis sudionika'!$A$4:$C$300,3,TRUE)</f>
        <v>#N/A</v>
      </c>
      <c r="E107" s="11"/>
      <c r="F107" s="5"/>
      <c r="G107" s="12"/>
      <c r="H107" s="9">
        <f t="shared" si="18"/>
        <v>0</v>
      </c>
      <c r="I107" s="11"/>
      <c r="J107" s="5"/>
      <c r="K107" s="12"/>
      <c r="L107" s="9">
        <f t="shared" si="19"/>
        <v>0</v>
      </c>
      <c r="M107" s="11"/>
      <c r="N107" s="5"/>
      <c r="O107" s="12"/>
      <c r="P107" s="9">
        <f t="shared" si="20"/>
        <v>0</v>
      </c>
      <c r="Q107" s="11"/>
      <c r="R107" s="5"/>
      <c r="S107" s="12"/>
      <c r="T107" s="9">
        <f t="shared" si="21"/>
        <v>0</v>
      </c>
      <c r="U107" s="11"/>
      <c r="V107" s="5"/>
      <c r="W107" s="12"/>
      <c r="X107" s="9">
        <f t="shared" si="22"/>
        <v>0</v>
      </c>
      <c r="Y107" s="9"/>
      <c r="Z107" s="9">
        <f t="shared" si="23"/>
        <v>0</v>
      </c>
    </row>
    <row r="108" spans="1:26" x14ac:dyDescent="0.3">
      <c r="A108" s="5"/>
      <c r="B108" s="5"/>
      <c r="C108" s="5" t="e">
        <f>VLOOKUP(Table2689102[[#This Row],[Redni broj natjecatelja]],'Popis sudionika'!$A$4:$C$300,2,TRUE)</f>
        <v>#N/A</v>
      </c>
      <c r="D108" s="5" t="e">
        <f>VLOOKUP(Table2689102[[#This Row],[Redni broj natjecatelja]],'Popis sudionika'!$A$4:$C$300,3,TRUE)</f>
        <v>#N/A</v>
      </c>
      <c r="E108" s="11"/>
      <c r="F108" s="5"/>
      <c r="G108" s="12"/>
      <c r="H108" s="9">
        <f t="shared" si="18"/>
        <v>0</v>
      </c>
      <c r="I108" s="11"/>
      <c r="J108" s="5"/>
      <c r="K108" s="12"/>
      <c r="L108" s="9">
        <f t="shared" si="19"/>
        <v>0</v>
      </c>
      <c r="M108" s="11"/>
      <c r="N108" s="5"/>
      <c r="O108" s="12"/>
      <c r="P108" s="9">
        <f t="shared" si="20"/>
        <v>0</v>
      </c>
      <c r="Q108" s="11"/>
      <c r="R108" s="5"/>
      <c r="S108" s="12"/>
      <c r="T108" s="9">
        <f t="shared" si="21"/>
        <v>0</v>
      </c>
      <c r="U108" s="11"/>
      <c r="V108" s="5"/>
      <c r="W108" s="12"/>
      <c r="X108" s="9">
        <f t="shared" si="22"/>
        <v>0</v>
      </c>
      <c r="Y108" s="9"/>
      <c r="Z108" s="9">
        <f t="shared" si="23"/>
        <v>0</v>
      </c>
    </row>
    <row r="109" spans="1:26" x14ac:dyDescent="0.3">
      <c r="A109" s="5"/>
      <c r="B109" s="5"/>
      <c r="C109" s="5" t="e">
        <f>VLOOKUP(Table2689102[[#This Row],[Redni broj natjecatelja]],'Popis sudionika'!$A$4:$C$300,2,TRUE)</f>
        <v>#N/A</v>
      </c>
      <c r="D109" s="5" t="e">
        <f>VLOOKUP(Table2689102[[#This Row],[Redni broj natjecatelja]],'Popis sudionika'!$A$4:$C$300,3,TRUE)</f>
        <v>#N/A</v>
      </c>
      <c r="E109" s="11"/>
      <c r="F109" s="5"/>
      <c r="G109" s="12"/>
      <c r="H109" s="9">
        <f t="shared" si="18"/>
        <v>0</v>
      </c>
      <c r="I109" s="11"/>
      <c r="J109" s="5"/>
      <c r="K109" s="12"/>
      <c r="L109" s="9">
        <f t="shared" si="19"/>
        <v>0</v>
      </c>
      <c r="M109" s="11"/>
      <c r="N109" s="5"/>
      <c r="O109" s="12"/>
      <c r="P109" s="9">
        <f t="shared" si="20"/>
        <v>0</v>
      </c>
      <c r="Q109" s="11"/>
      <c r="R109" s="5"/>
      <c r="S109" s="12"/>
      <c r="T109" s="9">
        <f t="shared" si="21"/>
        <v>0</v>
      </c>
      <c r="U109" s="11"/>
      <c r="V109" s="5"/>
      <c r="W109" s="12"/>
      <c r="X109" s="9">
        <f t="shared" si="22"/>
        <v>0</v>
      </c>
      <c r="Y109" s="9"/>
      <c r="Z109" s="9">
        <f t="shared" si="23"/>
        <v>0</v>
      </c>
    </row>
    <row r="110" spans="1:26" x14ac:dyDescent="0.3">
      <c r="A110" s="5"/>
      <c r="B110" s="5"/>
      <c r="C110" s="5" t="e">
        <f>VLOOKUP(Table2689102[[#This Row],[Redni broj natjecatelja]],'Popis sudionika'!$A$4:$C$300,2,TRUE)</f>
        <v>#N/A</v>
      </c>
      <c r="D110" s="5" t="e">
        <f>VLOOKUP(Table2689102[[#This Row],[Redni broj natjecatelja]],'Popis sudionika'!$A$4:$C$300,3,TRUE)</f>
        <v>#N/A</v>
      </c>
      <c r="E110" s="11"/>
      <c r="F110" s="5"/>
      <c r="G110" s="12"/>
      <c r="H110" s="9">
        <f t="shared" si="18"/>
        <v>0</v>
      </c>
      <c r="I110" s="11"/>
      <c r="J110" s="5"/>
      <c r="K110" s="12"/>
      <c r="L110" s="9">
        <f t="shared" si="19"/>
        <v>0</v>
      </c>
      <c r="M110" s="11"/>
      <c r="N110" s="5"/>
      <c r="O110" s="12"/>
      <c r="P110" s="9">
        <f t="shared" si="20"/>
        <v>0</v>
      </c>
      <c r="Q110" s="11"/>
      <c r="R110" s="5"/>
      <c r="S110" s="12"/>
      <c r="T110" s="9">
        <f t="shared" si="21"/>
        <v>0</v>
      </c>
      <c r="U110" s="11"/>
      <c r="V110" s="5"/>
      <c r="W110" s="12"/>
      <c r="X110" s="9">
        <f t="shared" si="22"/>
        <v>0</v>
      </c>
      <c r="Y110" s="9"/>
      <c r="Z110" s="9">
        <f t="shared" si="23"/>
        <v>0</v>
      </c>
    </row>
    <row r="111" spans="1:26" x14ac:dyDescent="0.3">
      <c r="A111" s="5"/>
      <c r="B111" s="5"/>
      <c r="C111" s="5" t="e">
        <f>VLOOKUP(Table2689102[[#This Row],[Redni broj natjecatelja]],'Popis sudionika'!$A$4:$C$300,2,TRUE)</f>
        <v>#N/A</v>
      </c>
      <c r="D111" s="5" t="e">
        <f>VLOOKUP(Table2689102[[#This Row],[Redni broj natjecatelja]],'Popis sudionika'!$A$4:$C$300,3,TRUE)</f>
        <v>#N/A</v>
      </c>
      <c r="E111" s="11"/>
      <c r="F111" s="5"/>
      <c r="G111" s="12"/>
      <c r="H111" s="9">
        <f t="shared" si="18"/>
        <v>0</v>
      </c>
      <c r="I111" s="11"/>
      <c r="J111" s="5"/>
      <c r="K111" s="12"/>
      <c r="L111" s="9">
        <f t="shared" si="19"/>
        <v>0</v>
      </c>
      <c r="M111" s="11"/>
      <c r="N111" s="5"/>
      <c r="O111" s="12"/>
      <c r="P111" s="9">
        <f t="shared" si="20"/>
        <v>0</v>
      </c>
      <c r="Q111" s="11"/>
      <c r="R111" s="5"/>
      <c r="S111" s="12"/>
      <c r="T111" s="9">
        <f t="shared" si="21"/>
        <v>0</v>
      </c>
      <c r="U111" s="11"/>
      <c r="V111" s="5"/>
      <c r="W111" s="12"/>
      <c r="X111" s="9">
        <f t="shared" si="22"/>
        <v>0</v>
      </c>
      <c r="Y111" s="9"/>
      <c r="Z111" s="9">
        <f t="shared" si="23"/>
        <v>0</v>
      </c>
    </row>
    <row r="112" spans="1:26" x14ac:dyDescent="0.3">
      <c r="A112" s="5"/>
      <c r="B112" s="5"/>
      <c r="C112" s="5" t="e">
        <f>VLOOKUP(Table2689102[[#This Row],[Redni broj natjecatelja]],'Popis sudionika'!$A$4:$C$300,2,TRUE)</f>
        <v>#N/A</v>
      </c>
      <c r="D112" s="5" t="e">
        <f>VLOOKUP(Table2689102[[#This Row],[Redni broj natjecatelja]],'Popis sudionika'!$A$4:$C$300,3,TRUE)</f>
        <v>#N/A</v>
      </c>
      <c r="E112" s="11"/>
      <c r="F112" s="5"/>
      <c r="G112" s="12"/>
      <c r="H112" s="9">
        <f t="shared" si="18"/>
        <v>0</v>
      </c>
      <c r="I112" s="11"/>
      <c r="J112" s="5"/>
      <c r="K112" s="12"/>
      <c r="L112" s="9">
        <f t="shared" si="19"/>
        <v>0</v>
      </c>
      <c r="M112" s="11"/>
      <c r="N112" s="5"/>
      <c r="O112" s="12"/>
      <c r="P112" s="9">
        <f t="shared" si="20"/>
        <v>0</v>
      </c>
      <c r="Q112" s="11"/>
      <c r="R112" s="5"/>
      <c r="S112" s="12"/>
      <c r="T112" s="9">
        <f t="shared" si="21"/>
        <v>0</v>
      </c>
      <c r="U112" s="11"/>
      <c r="V112" s="5"/>
      <c r="W112" s="12"/>
      <c r="X112" s="9">
        <f t="shared" si="22"/>
        <v>0</v>
      </c>
      <c r="Y112" s="9"/>
      <c r="Z112" s="9">
        <f t="shared" si="23"/>
        <v>0</v>
      </c>
    </row>
    <row r="113" spans="1:26" x14ac:dyDescent="0.3">
      <c r="A113" s="5"/>
      <c r="B113" s="5"/>
      <c r="C113" s="5" t="e">
        <f>VLOOKUP(Table2689102[[#This Row],[Redni broj natjecatelja]],'Popis sudionika'!$A$4:$C$300,2,TRUE)</f>
        <v>#N/A</v>
      </c>
      <c r="D113" s="5" t="e">
        <f>VLOOKUP(Table2689102[[#This Row],[Redni broj natjecatelja]],'Popis sudionika'!$A$4:$C$300,3,TRUE)</f>
        <v>#N/A</v>
      </c>
      <c r="E113" s="11"/>
      <c r="F113" s="5"/>
      <c r="G113" s="12"/>
      <c r="H113" s="9">
        <f t="shared" si="18"/>
        <v>0</v>
      </c>
      <c r="I113" s="11"/>
      <c r="J113" s="5"/>
      <c r="K113" s="12"/>
      <c r="L113" s="9">
        <f t="shared" si="19"/>
        <v>0</v>
      </c>
      <c r="M113" s="11"/>
      <c r="N113" s="5"/>
      <c r="O113" s="12"/>
      <c r="P113" s="9">
        <f t="shared" si="20"/>
        <v>0</v>
      </c>
      <c r="Q113" s="11"/>
      <c r="R113" s="5"/>
      <c r="S113" s="12"/>
      <c r="T113" s="9">
        <f t="shared" si="21"/>
        <v>0</v>
      </c>
      <c r="U113" s="11"/>
      <c r="V113" s="5"/>
      <c r="W113" s="12"/>
      <c r="X113" s="9">
        <f t="shared" si="22"/>
        <v>0</v>
      </c>
      <c r="Y113" s="9"/>
      <c r="Z113" s="9">
        <f t="shared" si="23"/>
        <v>0</v>
      </c>
    </row>
    <row r="114" spans="1:26" x14ac:dyDescent="0.3">
      <c r="A114" s="5"/>
      <c r="B114" s="5"/>
      <c r="C114" s="5" t="e">
        <f>VLOOKUP(Table2689102[[#This Row],[Redni broj natjecatelja]],'Popis sudionika'!$A$4:$C$300,2,TRUE)</f>
        <v>#N/A</v>
      </c>
      <c r="D114" s="5" t="e">
        <f>VLOOKUP(Table2689102[[#This Row],[Redni broj natjecatelja]],'Popis sudionika'!$A$4:$C$300,3,TRUE)</f>
        <v>#N/A</v>
      </c>
      <c r="E114" s="11"/>
      <c r="F114" s="5"/>
      <c r="G114" s="12"/>
      <c r="H114" s="9">
        <f t="shared" si="18"/>
        <v>0</v>
      </c>
      <c r="I114" s="11"/>
      <c r="J114" s="5"/>
      <c r="K114" s="12"/>
      <c r="L114" s="9">
        <f t="shared" si="19"/>
        <v>0</v>
      </c>
      <c r="M114" s="11"/>
      <c r="N114" s="5"/>
      <c r="O114" s="12"/>
      <c r="P114" s="9">
        <f t="shared" si="20"/>
        <v>0</v>
      </c>
      <c r="Q114" s="11"/>
      <c r="R114" s="5"/>
      <c r="S114" s="12"/>
      <c r="T114" s="9">
        <f t="shared" si="21"/>
        <v>0</v>
      </c>
      <c r="U114" s="11"/>
      <c r="V114" s="5"/>
      <c r="W114" s="12"/>
      <c r="X114" s="9">
        <f t="shared" si="22"/>
        <v>0</v>
      </c>
      <c r="Y114" s="9"/>
      <c r="Z114" s="9">
        <f t="shared" si="23"/>
        <v>0</v>
      </c>
    </row>
    <row r="115" spans="1:26" x14ac:dyDescent="0.3">
      <c r="A115" s="5"/>
      <c r="B115" s="5"/>
      <c r="C115" s="5" t="e">
        <f>VLOOKUP(Table2689102[[#This Row],[Redni broj natjecatelja]],'Popis sudionika'!$A$4:$C$300,2,TRUE)</f>
        <v>#N/A</v>
      </c>
      <c r="D115" s="5" t="e">
        <f>VLOOKUP(Table2689102[[#This Row],[Redni broj natjecatelja]],'Popis sudionika'!$A$4:$C$300,3,TRUE)</f>
        <v>#N/A</v>
      </c>
      <c r="E115" s="11"/>
      <c r="F115" s="5"/>
      <c r="G115" s="12"/>
      <c r="H115" s="9">
        <f t="shared" si="18"/>
        <v>0</v>
      </c>
      <c r="I115" s="11"/>
      <c r="J115" s="5"/>
      <c r="K115" s="12"/>
      <c r="L115" s="9">
        <f t="shared" si="19"/>
        <v>0</v>
      </c>
      <c r="M115" s="11"/>
      <c r="N115" s="5"/>
      <c r="O115" s="12"/>
      <c r="P115" s="9">
        <f t="shared" si="20"/>
        <v>0</v>
      </c>
      <c r="Q115" s="11"/>
      <c r="R115" s="5"/>
      <c r="S115" s="12"/>
      <c r="T115" s="9">
        <f t="shared" si="21"/>
        <v>0</v>
      </c>
      <c r="U115" s="11"/>
      <c r="V115" s="5"/>
      <c r="W115" s="12"/>
      <c r="X115" s="9">
        <f t="shared" si="22"/>
        <v>0</v>
      </c>
      <c r="Y115" s="9"/>
      <c r="Z115" s="9">
        <f t="shared" si="23"/>
        <v>0</v>
      </c>
    </row>
    <row r="116" spans="1:26" x14ac:dyDescent="0.3">
      <c r="A116" s="5"/>
      <c r="B116" s="5"/>
      <c r="C116" s="5" t="e">
        <f>VLOOKUP(Table2689102[[#This Row],[Redni broj natjecatelja]],'Popis sudionika'!$A$4:$C$300,2,TRUE)</f>
        <v>#N/A</v>
      </c>
      <c r="D116" s="5" t="e">
        <f>VLOOKUP(Table2689102[[#This Row],[Redni broj natjecatelja]],'Popis sudionika'!$A$4:$C$300,3,TRUE)</f>
        <v>#N/A</v>
      </c>
      <c r="E116" s="11"/>
      <c r="F116" s="5"/>
      <c r="G116" s="12"/>
      <c r="H116" s="9">
        <f t="shared" si="18"/>
        <v>0</v>
      </c>
      <c r="I116" s="11"/>
      <c r="J116" s="5"/>
      <c r="K116" s="12"/>
      <c r="L116" s="9">
        <f t="shared" si="19"/>
        <v>0</v>
      </c>
      <c r="M116" s="11"/>
      <c r="N116" s="5"/>
      <c r="O116" s="12"/>
      <c r="P116" s="9">
        <f t="shared" si="20"/>
        <v>0</v>
      </c>
      <c r="Q116" s="11"/>
      <c r="R116" s="5"/>
      <c r="S116" s="12"/>
      <c r="T116" s="9">
        <f t="shared" si="21"/>
        <v>0</v>
      </c>
      <c r="U116" s="11"/>
      <c r="V116" s="5"/>
      <c r="W116" s="12"/>
      <c r="X116" s="9">
        <f t="shared" si="22"/>
        <v>0</v>
      </c>
      <c r="Y116" s="9"/>
      <c r="Z116" s="9">
        <f t="shared" si="23"/>
        <v>0</v>
      </c>
    </row>
    <row r="117" spans="1:26" x14ac:dyDescent="0.3">
      <c r="A117" s="5"/>
      <c r="B117" s="5"/>
      <c r="C117" s="5" t="e">
        <f>VLOOKUP(Table2689102[[#This Row],[Redni broj natjecatelja]],'Popis sudionika'!$A$4:$C$300,2,TRUE)</f>
        <v>#N/A</v>
      </c>
      <c r="D117" s="5" t="e">
        <f>VLOOKUP(Table2689102[[#This Row],[Redni broj natjecatelja]],'Popis sudionika'!$A$4:$C$300,3,TRUE)</f>
        <v>#N/A</v>
      </c>
      <c r="E117" s="11"/>
      <c r="F117" s="5"/>
      <c r="G117" s="12"/>
      <c r="H117" s="9">
        <f t="shared" si="18"/>
        <v>0</v>
      </c>
      <c r="I117" s="11"/>
      <c r="J117" s="5"/>
      <c r="K117" s="12"/>
      <c r="L117" s="9">
        <f t="shared" si="19"/>
        <v>0</v>
      </c>
      <c r="M117" s="11"/>
      <c r="N117" s="5"/>
      <c r="O117" s="12"/>
      <c r="P117" s="9">
        <f t="shared" si="20"/>
        <v>0</v>
      </c>
      <c r="Q117" s="11"/>
      <c r="R117" s="5"/>
      <c r="S117" s="12"/>
      <c r="T117" s="9">
        <f t="shared" si="21"/>
        <v>0</v>
      </c>
      <c r="U117" s="11"/>
      <c r="V117" s="5"/>
      <c r="W117" s="12"/>
      <c r="X117" s="9">
        <f t="shared" si="22"/>
        <v>0</v>
      </c>
      <c r="Y117" s="9"/>
      <c r="Z117" s="9">
        <f t="shared" si="23"/>
        <v>0</v>
      </c>
    </row>
    <row r="118" spans="1:26" x14ac:dyDescent="0.3">
      <c r="A118" s="5"/>
      <c r="B118" s="5"/>
      <c r="C118" s="5" t="e">
        <f>VLOOKUP(Table2689102[[#This Row],[Redni broj natjecatelja]],'Popis sudionika'!$A$4:$C$300,2,TRUE)</f>
        <v>#N/A</v>
      </c>
      <c r="D118" s="5" t="e">
        <f>VLOOKUP(Table2689102[[#This Row],[Redni broj natjecatelja]],'Popis sudionika'!$A$4:$C$300,3,TRUE)</f>
        <v>#N/A</v>
      </c>
      <c r="E118" s="11"/>
      <c r="F118" s="5"/>
      <c r="G118" s="12"/>
      <c r="H118" s="9">
        <f t="shared" si="18"/>
        <v>0</v>
      </c>
      <c r="I118" s="11"/>
      <c r="J118" s="5"/>
      <c r="K118" s="12"/>
      <c r="L118" s="9">
        <f t="shared" si="19"/>
        <v>0</v>
      </c>
      <c r="M118" s="11"/>
      <c r="N118" s="5"/>
      <c r="O118" s="12"/>
      <c r="P118" s="9">
        <f t="shared" si="20"/>
        <v>0</v>
      </c>
      <c r="Q118" s="11"/>
      <c r="R118" s="5"/>
      <c r="S118" s="12"/>
      <c r="T118" s="9">
        <f t="shared" si="21"/>
        <v>0</v>
      </c>
      <c r="U118" s="11"/>
      <c r="V118" s="5"/>
      <c r="W118" s="12"/>
      <c r="X118" s="9">
        <f t="shared" si="22"/>
        <v>0</v>
      </c>
      <c r="Y118" s="9"/>
      <c r="Z118" s="9">
        <f t="shared" si="23"/>
        <v>0</v>
      </c>
    </row>
    <row r="119" spans="1:26" x14ac:dyDescent="0.3">
      <c r="A119" s="5"/>
      <c r="B119" s="5"/>
      <c r="C119" s="5" t="e">
        <f>VLOOKUP(Table2689102[[#This Row],[Redni broj natjecatelja]],'Popis sudionika'!$A$4:$C$300,2,TRUE)</f>
        <v>#N/A</v>
      </c>
      <c r="D119" s="5" t="e">
        <f>VLOOKUP(Table2689102[[#This Row],[Redni broj natjecatelja]],'Popis sudionika'!$A$4:$C$300,3,TRUE)</f>
        <v>#N/A</v>
      </c>
      <c r="E119" s="11"/>
      <c r="F119" s="5"/>
      <c r="G119" s="12"/>
      <c r="H119" s="9">
        <f t="shared" si="18"/>
        <v>0</v>
      </c>
      <c r="I119" s="11"/>
      <c r="J119" s="5"/>
      <c r="K119" s="12"/>
      <c r="L119" s="9">
        <f t="shared" si="19"/>
        <v>0</v>
      </c>
      <c r="M119" s="11"/>
      <c r="N119" s="5"/>
      <c r="O119" s="12"/>
      <c r="P119" s="9">
        <f t="shared" si="20"/>
        <v>0</v>
      </c>
      <c r="Q119" s="11"/>
      <c r="R119" s="5"/>
      <c r="S119" s="12"/>
      <c r="T119" s="9">
        <f t="shared" si="21"/>
        <v>0</v>
      </c>
      <c r="U119" s="11"/>
      <c r="V119" s="5"/>
      <c r="W119" s="12"/>
      <c r="X119" s="9">
        <f t="shared" si="22"/>
        <v>0</v>
      </c>
      <c r="Y119" s="9"/>
      <c r="Z119" s="9">
        <f t="shared" si="23"/>
        <v>0</v>
      </c>
    </row>
    <row r="120" spans="1:26" x14ac:dyDescent="0.3">
      <c r="A120" s="5"/>
      <c r="B120" s="5"/>
      <c r="C120" s="5" t="e">
        <f>VLOOKUP(Table2689102[[#This Row],[Redni broj natjecatelja]],'Popis sudionika'!$A$4:$C$300,2,TRUE)</f>
        <v>#N/A</v>
      </c>
      <c r="D120" s="5" t="e">
        <f>VLOOKUP(Table2689102[[#This Row],[Redni broj natjecatelja]],'Popis sudionika'!$A$4:$C$300,3,TRUE)</f>
        <v>#N/A</v>
      </c>
      <c r="E120" s="11"/>
      <c r="F120" s="5"/>
      <c r="G120" s="12"/>
      <c r="H120" s="9">
        <f t="shared" si="18"/>
        <v>0</v>
      </c>
      <c r="I120" s="11"/>
      <c r="J120" s="5"/>
      <c r="K120" s="12"/>
      <c r="L120" s="9">
        <f t="shared" si="19"/>
        <v>0</v>
      </c>
      <c r="M120" s="11"/>
      <c r="N120" s="5"/>
      <c r="O120" s="12"/>
      <c r="P120" s="9">
        <f t="shared" si="20"/>
        <v>0</v>
      </c>
      <c r="Q120" s="11"/>
      <c r="R120" s="5"/>
      <c r="S120" s="12"/>
      <c r="T120" s="9">
        <f t="shared" si="21"/>
        <v>0</v>
      </c>
      <c r="U120" s="11"/>
      <c r="V120" s="5"/>
      <c r="W120" s="12"/>
      <c r="X120" s="9">
        <f t="shared" si="22"/>
        <v>0</v>
      </c>
      <c r="Y120" s="9"/>
      <c r="Z120" s="9">
        <f t="shared" si="23"/>
        <v>0</v>
      </c>
    </row>
    <row r="121" spans="1:26" x14ac:dyDescent="0.3">
      <c r="A121" s="5"/>
      <c r="B121" s="5"/>
      <c r="C121" s="5" t="e">
        <f>VLOOKUP(Table2689102[[#This Row],[Redni broj natjecatelja]],'Popis sudionika'!$A$4:$C$300,2,TRUE)</f>
        <v>#N/A</v>
      </c>
      <c r="D121" s="5" t="e">
        <f>VLOOKUP(Table2689102[[#This Row],[Redni broj natjecatelja]],'Popis sudionika'!$A$4:$C$300,3,TRUE)</f>
        <v>#N/A</v>
      </c>
      <c r="E121" s="11"/>
      <c r="F121" s="5"/>
      <c r="G121" s="12"/>
      <c r="H121" s="9">
        <f t="shared" si="18"/>
        <v>0</v>
      </c>
      <c r="I121" s="11"/>
      <c r="J121" s="5"/>
      <c r="K121" s="12"/>
      <c r="L121" s="9">
        <f t="shared" si="19"/>
        <v>0</v>
      </c>
      <c r="M121" s="11"/>
      <c r="N121" s="5"/>
      <c r="O121" s="12"/>
      <c r="P121" s="9">
        <f t="shared" si="20"/>
        <v>0</v>
      </c>
      <c r="Q121" s="11"/>
      <c r="R121" s="5"/>
      <c r="S121" s="12"/>
      <c r="T121" s="9">
        <f t="shared" si="21"/>
        <v>0</v>
      </c>
      <c r="U121" s="11"/>
      <c r="V121" s="5"/>
      <c r="W121" s="12"/>
      <c r="X121" s="9">
        <f t="shared" si="22"/>
        <v>0</v>
      </c>
      <c r="Y121" s="9"/>
      <c r="Z121" s="9">
        <f t="shared" si="23"/>
        <v>0</v>
      </c>
    </row>
    <row r="122" spans="1:26" x14ac:dyDescent="0.3">
      <c r="A122" s="5"/>
      <c r="B122" s="5"/>
      <c r="C122" s="5" t="e">
        <f>VLOOKUP(Table2689102[[#This Row],[Redni broj natjecatelja]],'Popis sudionika'!$A$4:$C$300,2,TRUE)</f>
        <v>#N/A</v>
      </c>
      <c r="D122" s="5" t="e">
        <f>VLOOKUP(Table2689102[[#This Row],[Redni broj natjecatelja]],'Popis sudionika'!$A$4:$C$300,3,TRUE)</f>
        <v>#N/A</v>
      </c>
      <c r="E122" s="11"/>
      <c r="F122" s="5"/>
      <c r="G122" s="12"/>
      <c r="H122" s="9">
        <f t="shared" si="18"/>
        <v>0</v>
      </c>
      <c r="I122" s="11"/>
      <c r="J122" s="5"/>
      <c r="K122" s="12"/>
      <c r="L122" s="9">
        <f t="shared" si="19"/>
        <v>0</v>
      </c>
      <c r="M122" s="11"/>
      <c r="N122" s="5"/>
      <c r="O122" s="12"/>
      <c r="P122" s="9">
        <f t="shared" si="20"/>
        <v>0</v>
      </c>
      <c r="Q122" s="11"/>
      <c r="R122" s="5"/>
      <c r="S122" s="12"/>
      <c r="T122" s="9">
        <f t="shared" si="21"/>
        <v>0</v>
      </c>
      <c r="U122" s="11"/>
      <c r="V122" s="5"/>
      <c r="W122" s="12"/>
      <c r="X122" s="9">
        <f t="shared" si="22"/>
        <v>0</v>
      </c>
      <c r="Y122" s="9"/>
      <c r="Z122" s="9">
        <f t="shared" si="23"/>
        <v>0</v>
      </c>
    </row>
    <row r="123" spans="1:26" x14ac:dyDescent="0.3">
      <c r="A123" s="5"/>
      <c r="B123" s="5"/>
      <c r="C123" s="5" t="e">
        <f>VLOOKUP(Table2689102[[#This Row],[Redni broj natjecatelja]],'Popis sudionika'!$A$4:$C$300,2,TRUE)</f>
        <v>#N/A</v>
      </c>
      <c r="D123" s="5" t="e">
        <f>VLOOKUP(Table2689102[[#This Row],[Redni broj natjecatelja]],'Popis sudionika'!$A$4:$C$300,3,TRUE)</f>
        <v>#N/A</v>
      </c>
      <c r="E123" s="11"/>
      <c r="F123" s="5"/>
      <c r="G123" s="12"/>
      <c r="H123" s="9">
        <f t="shared" si="18"/>
        <v>0</v>
      </c>
      <c r="I123" s="11"/>
      <c r="J123" s="5"/>
      <c r="K123" s="12"/>
      <c r="L123" s="9">
        <f t="shared" si="19"/>
        <v>0</v>
      </c>
      <c r="M123" s="11"/>
      <c r="N123" s="5"/>
      <c r="O123" s="12"/>
      <c r="P123" s="9">
        <f t="shared" si="20"/>
        <v>0</v>
      </c>
      <c r="Q123" s="11"/>
      <c r="R123" s="5"/>
      <c r="S123" s="12"/>
      <c r="T123" s="9">
        <f t="shared" si="21"/>
        <v>0</v>
      </c>
      <c r="U123" s="11"/>
      <c r="V123" s="5"/>
      <c r="W123" s="12"/>
      <c r="X123" s="9">
        <f t="shared" si="22"/>
        <v>0</v>
      </c>
      <c r="Y123" s="9"/>
      <c r="Z123" s="9">
        <f t="shared" si="23"/>
        <v>0</v>
      </c>
    </row>
    <row r="124" spans="1:26" x14ac:dyDescent="0.3">
      <c r="A124" s="5"/>
      <c r="B124" s="5"/>
      <c r="C124" s="5" t="e">
        <f>VLOOKUP(Table2689102[[#This Row],[Redni broj natjecatelja]],'Popis sudionika'!$A$4:$C$300,2,TRUE)</f>
        <v>#N/A</v>
      </c>
      <c r="D124" s="5" t="e">
        <f>VLOOKUP(Table2689102[[#This Row],[Redni broj natjecatelja]],'Popis sudionika'!$A$4:$C$300,3,TRUE)</f>
        <v>#N/A</v>
      </c>
      <c r="E124" s="11"/>
      <c r="F124" s="5"/>
      <c r="G124" s="12"/>
      <c r="H124" s="9">
        <f t="shared" si="18"/>
        <v>0</v>
      </c>
      <c r="I124" s="11"/>
      <c r="J124" s="5"/>
      <c r="K124" s="12"/>
      <c r="L124" s="9">
        <f t="shared" si="19"/>
        <v>0</v>
      </c>
      <c r="M124" s="11"/>
      <c r="N124" s="5"/>
      <c r="O124" s="12"/>
      <c r="P124" s="9">
        <f t="shared" si="20"/>
        <v>0</v>
      </c>
      <c r="Q124" s="11"/>
      <c r="R124" s="5"/>
      <c r="S124" s="12"/>
      <c r="T124" s="9">
        <f t="shared" si="21"/>
        <v>0</v>
      </c>
      <c r="U124" s="11"/>
      <c r="V124" s="5"/>
      <c r="W124" s="12"/>
      <c r="X124" s="9">
        <f t="shared" si="22"/>
        <v>0</v>
      </c>
      <c r="Y124" s="9"/>
      <c r="Z124" s="9">
        <f t="shared" si="23"/>
        <v>0</v>
      </c>
    </row>
    <row r="125" spans="1:26" x14ac:dyDescent="0.3">
      <c r="A125" s="5"/>
      <c r="B125" s="5"/>
      <c r="C125" s="5" t="e">
        <f>VLOOKUP(Table2689102[[#This Row],[Redni broj natjecatelja]],'Popis sudionika'!$A$4:$C$300,2,TRUE)</f>
        <v>#N/A</v>
      </c>
      <c r="D125" s="5" t="e">
        <f>VLOOKUP(Table2689102[[#This Row],[Redni broj natjecatelja]],'Popis sudionika'!$A$4:$C$300,3,TRUE)</f>
        <v>#N/A</v>
      </c>
      <c r="E125" s="11"/>
      <c r="F125" s="5"/>
      <c r="G125" s="12"/>
      <c r="H125" s="9">
        <f t="shared" si="18"/>
        <v>0</v>
      </c>
      <c r="I125" s="11"/>
      <c r="J125" s="5"/>
      <c r="K125" s="12"/>
      <c r="L125" s="9">
        <f t="shared" si="19"/>
        <v>0</v>
      </c>
      <c r="M125" s="11"/>
      <c r="N125" s="5"/>
      <c r="O125" s="12"/>
      <c r="P125" s="9">
        <f t="shared" si="20"/>
        <v>0</v>
      </c>
      <c r="Q125" s="11"/>
      <c r="R125" s="5"/>
      <c r="S125" s="12"/>
      <c r="T125" s="9">
        <f t="shared" si="21"/>
        <v>0</v>
      </c>
      <c r="U125" s="11"/>
      <c r="V125" s="5"/>
      <c r="W125" s="12"/>
      <c r="X125" s="9">
        <f t="shared" si="22"/>
        <v>0</v>
      </c>
      <c r="Y125" s="9"/>
      <c r="Z125" s="9">
        <f t="shared" si="23"/>
        <v>0</v>
      </c>
    </row>
    <row r="126" spans="1:26" x14ac:dyDescent="0.3">
      <c r="A126" s="5"/>
      <c r="B126" s="5"/>
      <c r="C126" s="5" t="e">
        <f>VLOOKUP(Table2689102[[#This Row],[Redni broj natjecatelja]],'Popis sudionika'!$A$4:$C$300,2,TRUE)</f>
        <v>#N/A</v>
      </c>
      <c r="D126" s="5" t="e">
        <f>VLOOKUP(Table2689102[[#This Row],[Redni broj natjecatelja]],'Popis sudionika'!$A$4:$C$300,3,TRUE)</f>
        <v>#N/A</v>
      </c>
      <c r="E126" s="11"/>
      <c r="F126" s="5"/>
      <c r="G126" s="12"/>
      <c r="H126" s="9">
        <f t="shared" si="18"/>
        <v>0</v>
      </c>
      <c r="I126" s="11"/>
      <c r="J126" s="5"/>
      <c r="K126" s="12"/>
      <c r="L126" s="9">
        <f t="shared" si="19"/>
        <v>0</v>
      </c>
      <c r="M126" s="11"/>
      <c r="N126" s="5"/>
      <c r="O126" s="12"/>
      <c r="P126" s="9">
        <f t="shared" si="20"/>
        <v>0</v>
      </c>
      <c r="Q126" s="11"/>
      <c r="R126" s="5"/>
      <c r="S126" s="12"/>
      <c r="T126" s="9">
        <f t="shared" si="21"/>
        <v>0</v>
      </c>
      <c r="U126" s="11"/>
      <c r="V126" s="5"/>
      <c r="W126" s="12"/>
      <c r="X126" s="9">
        <f t="shared" si="22"/>
        <v>0</v>
      </c>
      <c r="Y126" s="9"/>
      <c r="Z126" s="9">
        <f t="shared" si="23"/>
        <v>0</v>
      </c>
    </row>
    <row r="127" spans="1:26" x14ac:dyDescent="0.3">
      <c r="A127" s="5"/>
      <c r="B127" s="5"/>
      <c r="C127" s="5" t="e">
        <f>VLOOKUP(Table2689102[[#This Row],[Redni broj natjecatelja]],'Popis sudionika'!$A$4:$C$300,2,TRUE)</f>
        <v>#N/A</v>
      </c>
      <c r="D127" s="5" t="e">
        <f>VLOOKUP(Table2689102[[#This Row],[Redni broj natjecatelja]],'Popis sudionika'!$A$4:$C$300,3,TRUE)</f>
        <v>#N/A</v>
      </c>
      <c r="E127" s="11"/>
      <c r="F127" s="5"/>
      <c r="G127" s="12"/>
      <c r="H127" s="9">
        <f t="shared" si="18"/>
        <v>0</v>
      </c>
      <c r="I127" s="11"/>
      <c r="J127" s="5"/>
      <c r="K127" s="12"/>
      <c r="L127" s="9">
        <f t="shared" si="19"/>
        <v>0</v>
      </c>
      <c r="M127" s="11"/>
      <c r="N127" s="5"/>
      <c r="O127" s="12"/>
      <c r="P127" s="9">
        <f t="shared" si="20"/>
        <v>0</v>
      </c>
      <c r="Q127" s="11"/>
      <c r="R127" s="5"/>
      <c r="S127" s="12"/>
      <c r="T127" s="9">
        <f t="shared" si="21"/>
        <v>0</v>
      </c>
      <c r="U127" s="11"/>
      <c r="V127" s="5"/>
      <c r="W127" s="12"/>
      <c r="X127" s="9">
        <f t="shared" si="22"/>
        <v>0</v>
      </c>
      <c r="Y127" s="9"/>
      <c r="Z127" s="9">
        <f t="shared" si="23"/>
        <v>0</v>
      </c>
    </row>
    <row r="128" spans="1:26" x14ac:dyDescent="0.3">
      <c r="A128" s="5"/>
      <c r="B128" s="5"/>
      <c r="C128" s="5" t="e">
        <f>VLOOKUP(Table2689102[[#This Row],[Redni broj natjecatelja]],'Popis sudionika'!$A$4:$C$300,2,TRUE)</f>
        <v>#N/A</v>
      </c>
      <c r="D128" s="5" t="e">
        <f>VLOOKUP(Table2689102[[#This Row],[Redni broj natjecatelja]],'Popis sudionika'!$A$4:$C$300,3,TRUE)</f>
        <v>#N/A</v>
      </c>
      <c r="E128" s="11"/>
      <c r="F128" s="5"/>
      <c r="G128" s="12"/>
      <c r="H128" s="9">
        <f t="shared" si="18"/>
        <v>0</v>
      </c>
      <c r="I128" s="11"/>
      <c r="J128" s="5"/>
      <c r="K128" s="12"/>
      <c r="L128" s="9">
        <f t="shared" si="19"/>
        <v>0</v>
      </c>
      <c r="M128" s="11"/>
      <c r="N128" s="5"/>
      <c r="O128" s="12"/>
      <c r="P128" s="9">
        <f t="shared" si="20"/>
        <v>0</v>
      </c>
      <c r="Q128" s="11"/>
      <c r="R128" s="5"/>
      <c r="S128" s="12"/>
      <c r="T128" s="9">
        <f t="shared" si="21"/>
        <v>0</v>
      </c>
      <c r="U128" s="11"/>
      <c r="V128" s="5"/>
      <c r="W128" s="12"/>
      <c r="X128" s="9">
        <f t="shared" si="22"/>
        <v>0</v>
      </c>
      <c r="Y128" s="9"/>
      <c r="Z128" s="9">
        <f t="shared" si="23"/>
        <v>0</v>
      </c>
    </row>
    <row r="129" spans="1:26" x14ac:dyDescent="0.3">
      <c r="A129" s="5"/>
      <c r="B129" s="5"/>
      <c r="C129" s="5" t="e">
        <f>VLOOKUP(Table2689102[[#This Row],[Redni broj natjecatelja]],'Popis sudionika'!$A$4:$C$300,2,TRUE)</f>
        <v>#N/A</v>
      </c>
      <c r="D129" s="5" t="e">
        <f>VLOOKUP(Table2689102[[#This Row],[Redni broj natjecatelja]],'Popis sudionika'!$A$4:$C$300,3,TRUE)</f>
        <v>#N/A</v>
      </c>
      <c r="E129" s="11"/>
      <c r="F129" s="5"/>
      <c r="G129" s="12"/>
      <c r="H129" s="9">
        <f t="shared" si="18"/>
        <v>0</v>
      </c>
      <c r="I129" s="11"/>
      <c r="J129" s="5"/>
      <c r="K129" s="12"/>
      <c r="L129" s="9">
        <f t="shared" si="19"/>
        <v>0</v>
      </c>
      <c r="M129" s="11"/>
      <c r="N129" s="5"/>
      <c r="O129" s="12"/>
      <c r="P129" s="9">
        <f t="shared" si="20"/>
        <v>0</v>
      </c>
      <c r="Q129" s="11"/>
      <c r="R129" s="5"/>
      <c r="S129" s="12"/>
      <c r="T129" s="9">
        <f t="shared" si="21"/>
        <v>0</v>
      </c>
      <c r="U129" s="11"/>
      <c r="V129" s="5"/>
      <c r="W129" s="12"/>
      <c r="X129" s="9">
        <f t="shared" si="22"/>
        <v>0</v>
      </c>
      <c r="Y129" s="9"/>
      <c r="Z129" s="9">
        <f t="shared" si="23"/>
        <v>0</v>
      </c>
    </row>
    <row r="130" spans="1:26" x14ac:dyDescent="0.3">
      <c r="A130" s="5"/>
      <c r="B130" s="5"/>
      <c r="C130" s="5" t="e">
        <f>VLOOKUP(Table2689102[[#This Row],[Redni broj natjecatelja]],'Popis sudionika'!$A$4:$C$300,2,TRUE)</f>
        <v>#N/A</v>
      </c>
      <c r="D130" s="5" t="e">
        <f>VLOOKUP(Table2689102[[#This Row],[Redni broj natjecatelja]],'Popis sudionika'!$A$4:$C$300,3,TRUE)</f>
        <v>#N/A</v>
      </c>
      <c r="E130" s="11"/>
      <c r="F130" s="5"/>
      <c r="G130" s="12"/>
      <c r="H130" s="9">
        <f t="shared" si="18"/>
        <v>0</v>
      </c>
      <c r="I130" s="11"/>
      <c r="J130" s="5"/>
      <c r="K130" s="12"/>
      <c r="L130" s="9">
        <f t="shared" si="19"/>
        <v>0</v>
      </c>
      <c r="M130" s="11"/>
      <c r="N130" s="5"/>
      <c r="O130" s="12"/>
      <c r="P130" s="9">
        <f t="shared" si="20"/>
        <v>0</v>
      </c>
      <c r="Q130" s="11"/>
      <c r="R130" s="5"/>
      <c r="S130" s="12"/>
      <c r="T130" s="9">
        <f t="shared" si="21"/>
        <v>0</v>
      </c>
      <c r="U130" s="11"/>
      <c r="V130" s="5"/>
      <c r="W130" s="12"/>
      <c r="X130" s="9">
        <f t="shared" si="22"/>
        <v>0</v>
      </c>
      <c r="Y130" s="9"/>
      <c r="Z130" s="9">
        <f t="shared" si="23"/>
        <v>0</v>
      </c>
    </row>
    <row r="131" spans="1:26" x14ac:dyDescent="0.3">
      <c r="A131" s="5"/>
      <c r="B131" s="5"/>
      <c r="C131" s="5" t="e">
        <f>VLOOKUP(Table2689102[[#This Row],[Redni broj natjecatelja]],'Popis sudionika'!$A$4:$C$300,2,TRUE)</f>
        <v>#N/A</v>
      </c>
      <c r="D131" s="5" t="e">
        <f>VLOOKUP(Table2689102[[#This Row],[Redni broj natjecatelja]],'Popis sudionika'!$A$4:$C$300,3,TRUE)</f>
        <v>#N/A</v>
      </c>
      <c r="E131" s="11"/>
      <c r="F131" s="5"/>
      <c r="G131" s="12"/>
      <c r="H131" s="9">
        <f t="shared" si="18"/>
        <v>0</v>
      </c>
      <c r="I131" s="11"/>
      <c r="J131" s="5"/>
      <c r="K131" s="12"/>
      <c r="L131" s="9">
        <f t="shared" si="19"/>
        <v>0</v>
      </c>
      <c r="M131" s="11"/>
      <c r="N131" s="5"/>
      <c r="O131" s="12"/>
      <c r="P131" s="9">
        <f t="shared" si="20"/>
        <v>0</v>
      </c>
      <c r="Q131" s="11"/>
      <c r="R131" s="5"/>
      <c r="S131" s="12"/>
      <c r="T131" s="9">
        <f t="shared" si="21"/>
        <v>0</v>
      </c>
      <c r="U131" s="11"/>
      <c r="V131" s="5"/>
      <c r="W131" s="12"/>
      <c r="X131" s="9">
        <f t="shared" si="22"/>
        <v>0</v>
      </c>
      <c r="Y131" s="9"/>
      <c r="Z131" s="9">
        <f t="shared" si="23"/>
        <v>0</v>
      </c>
    </row>
    <row r="132" spans="1:26" x14ac:dyDescent="0.3">
      <c r="A132" s="5"/>
      <c r="B132" s="5"/>
      <c r="C132" s="5" t="e">
        <f>VLOOKUP(Table2689102[[#This Row],[Redni broj natjecatelja]],'Popis sudionika'!$A$4:$C$300,2,TRUE)</f>
        <v>#N/A</v>
      </c>
      <c r="D132" s="5" t="e">
        <f>VLOOKUP(Table2689102[[#This Row],[Redni broj natjecatelja]],'Popis sudionika'!$A$4:$C$300,3,TRUE)</f>
        <v>#N/A</v>
      </c>
      <c r="E132" s="11"/>
      <c r="F132" s="5"/>
      <c r="G132" s="12"/>
      <c r="H132" s="9">
        <f t="shared" ref="H132:H163" si="24">(E132+F132+G132)</f>
        <v>0</v>
      </c>
      <c r="I132" s="11"/>
      <c r="J132" s="5"/>
      <c r="K132" s="12"/>
      <c r="L132" s="9">
        <f t="shared" ref="L132:L163" si="25">(I132+J132+K132)</f>
        <v>0</v>
      </c>
      <c r="M132" s="11"/>
      <c r="N132" s="5"/>
      <c r="O132" s="12"/>
      <c r="P132" s="9">
        <f t="shared" ref="P132:P163" si="26">(M132+N132+O132)</f>
        <v>0</v>
      </c>
      <c r="Q132" s="11"/>
      <c r="R132" s="5"/>
      <c r="S132" s="12"/>
      <c r="T132" s="9">
        <f t="shared" ref="T132:T163" si="27">(Q132+R132+S132)</f>
        <v>0</v>
      </c>
      <c r="U132" s="11"/>
      <c r="V132" s="5"/>
      <c r="W132" s="12"/>
      <c r="X132" s="9">
        <f t="shared" ref="X132:X163" si="28">(U132+V132+W132)</f>
        <v>0</v>
      </c>
      <c r="Y132" s="9"/>
      <c r="Z132" s="9">
        <f t="shared" ref="Z132:Z163" si="29">(H132+L132+P132+T132+X132)/5</f>
        <v>0</v>
      </c>
    </row>
    <row r="133" spans="1:26" x14ac:dyDescent="0.3">
      <c r="A133" s="5"/>
      <c r="B133" s="5"/>
      <c r="C133" s="5" t="e">
        <f>VLOOKUP(Table2689102[[#This Row],[Redni broj natjecatelja]],'Popis sudionika'!$A$4:$C$300,2,TRUE)</f>
        <v>#N/A</v>
      </c>
      <c r="D133" s="5" t="e">
        <f>VLOOKUP(Table2689102[[#This Row],[Redni broj natjecatelja]],'Popis sudionika'!$A$4:$C$300,3,TRUE)</f>
        <v>#N/A</v>
      </c>
      <c r="E133" s="11"/>
      <c r="F133" s="5"/>
      <c r="G133" s="12"/>
      <c r="H133" s="9">
        <f t="shared" si="24"/>
        <v>0</v>
      </c>
      <c r="I133" s="11"/>
      <c r="J133" s="5"/>
      <c r="K133" s="12"/>
      <c r="L133" s="9">
        <f t="shared" si="25"/>
        <v>0</v>
      </c>
      <c r="M133" s="11"/>
      <c r="N133" s="5"/>
      <c r="O133" s="12"/>
      <c r="P133" s="9">
        <f t="shared" si="26"/>
        <v>0</v>
      </c>
      <c r="Q133" s="11"/>
      <c r="R133" s="5"/>
      <c r="S133" s="12"/>
      <c r="T133" s="9">
        <f t="shared" si="27"/>
        <v>0</v>
      </c>
      <c r="U133" s="11"/>
      <c r="V133" s="5"/>
      <c r="W133" s="12"/>
      <c r="X133" s="9">
        <f t="shared" si="28"/>
        <v>0</v>
      </c>
      <c r="Y133" s="9"/>
      <c r="Z133" s="9">
        <f t="shared" si="29"/>
        <v>0</v>
      </c>
    </row>
    <row r="134" spans="1:26" x14ac:dyDescent="0.3">
      <c r="A134" s="5"/>
      <c r="B134" s="5"/>
      <c r="C134" s="5" t="e">
        <f>VLOOKUP(Table2689102[[#This Row],[Redni broj natjecatelja]],'Popis sudionika'!$A$4:$C$300,2,TRUE)</f>
        <v>#N/A</v>
      </c>
      <c r="D134" s="5" t="e">
        <f>VLOOKUP(Table2689102[[#This Row],[Redni broj natjecatelja]],'Popis sudionika'!$A$4:$C$300,3,TRUE)</f>
        <v>#N/A</v>
      </c>
      <c r="E134" s="11"/>
      <c r="F134" s="5"/>
      <c r="G134" s="12"/>
      <c r="H134" s="9">
        <f t="shared" si="24"/>
        <v>0</v>
      </c>
      <c r="I134" s="11"/>
      <c r="J134" s="5"/>
      <c r="K134" s="12"/>
      <c r="L134" s="9">
        <f t="shared" si="25"/>
        <v>0</v>
      </c>
      <c r="M134" s="11"/>
      <c r="N134" s="5"/>
      <c r="O134" s="12"/>
      <c r="P134" s="9">
        <f t="shared" si="26"/>
        <v>0</v>
      </c>
      <c r="Q134" s="11"/>
      <c r="R134" s="5"/>
      <c r="S134" s="12"/>
      <c r="T134" s="9">
        <f t="shared" si="27"/>
        <v>0</v>
      </c>
      <c r="U134" s="11"/>
      <c r="V134" s="5"/>
      <c r="W134" s="12"/>
      <c r="X134" s="9">
        <f t="shared" si="28"/>
        <v>0</v>
      </c>
      <c r="Y134" s="9"/>
      <c r="Z134" s="9">
        <f t="shared" si="29"/>
        <v>0</v>
      </c>
    </row>
    <row r="135" spans="1:26" x14ac:dyDescent="0.3">
      <c r="A135" s="5"/>
      <c r="B135" s="5"/>
      <c r="C135" s="5" t="e">
        <f>VLOOKUP(Table2689102[[#This Row],[Redni broj natjecatelja]],'Popis sudionika'!$A$4:$C$300,2,TRUE)</f>
        <v>#N/A</v>
      </c>
      <c r="D135" s="5" t="e">
        <f>VLOOKUP(Table2689102[[#This Row],[Redni broj natjecatelja]],'Popis sudionika'!$A$4:$C$300,3,TRUE)</f>
        <v>#N/A</v>
      </c>
      <c r="E135" s="11"/>
      <c r="F135" s="5"/>
      <c r="G135" s="12"/>
      <c r="H135" s="9">
        <f t="shared" si="24"/>
        <v>0</v>
      </c>
      <c r="I135" s="11"/>
      <c r="J135" s="5"/>
      <c r="K135" s="12"/>
      <c r="L135" s="9">
        <f t="shared" si="25"/>
        <v>0</v>
      </c>
      <c r="M135" s="11"/>
      <c r="N135" s="5"/>
      <c r="O135" s="12"/>
      <c r="P135" s="9">
        <f t="shared" si="26"/>
        <v>0</v>
      </c>
      <c r="Q135" s="11"/>
      <c r="R135" s="5"/>
      <c r="S135" s="12"/>
      <c r="T135" s="9">
        <f t="shared" si="27"/>
        <v>0</v>
      </c>
      <c r="U135" s="11"/>
      <c r="V135" s="5"/>
      <c r="W135" s="12"/>
      <c r="X135" s="9">
        <f t="shared" si="28"/>
        <v>0</v>
      </c>
      <c r="Y135" s="9"/>
      <c r="Z135" s="9">
        <f t="shared" si="29"/>
        <v>0</v>
      </c>
    </row>
    <row r="136" spans="1:26" x14ac:dyDescent="0.3">
      <c r="A136" s="5"/>
      <c r="B136" s="5"/>
      <c r="C136" s="5" t="e">
        <f>VLOOKUP(Table2689102[[#This Row],[Redni broj natjecatelja]],'Popis sudionika'!$A$4:$C$300,2,TRUE)</f>
        <v>#N/A</v>
      </c>
      <c r="D136" s="5" t="e">
        <f>VLOOKUP(Table2689102[[#This Row],[Redni broj natjecatelja]],'Popis sudionika'!$A$4:$C$300,3,TRUE)</f>
        <v>#N/A</v>
      </c>
      <c r="E136" s="11"/>
      <c r="F136" s="5"/>
      <c r="G136" s="12"/>
      <c r="H136" s="9">
        <f t="shared" si="24"/>
        <v>0</v>
      </c>
      <c r="I136" s="11"/>
      <c r="J136" s="5"/>
      <c r="K136" s="12"/>
      <c r="L136" s="9">
        <f t="shared" si="25"/>
        <v>0</v>
      </c>
      <c r="M136" s="11"/>
      <c r="N136" s="5"/>
      <c r="O136" s="12"/>
      <c r="P136" s="9">
        <f t="shared" si="26"/>
        <v>0</v>
      </c>
      <c r="Q136" s="11"/>
      <c r="R136" s="5"/>
      <c r="S136" s="12"/>
      <c r="T136" s="9">
        <f t="shared" si="27"/>
        <v>0</v>
      </c>
      <c r="U136" s="11"/>
      <c r="V136" s="5"/>
      <c r="W136" s="12"/>
      <c r="X136" s="9">
        <f t="shared" si="28"/>
        <v>0</v>
      </c>
      <c r="Y136" s="9"/>
      <c r="Z136" s="9">
        <f t="shared" si="29"/>
        <v>0</v>
      </c>
    </row>
    <row r="137" spans="1:26" x14ac:dyDescent="0.3">
      <c r="A137" s="5"/>
      <c r="B137" s="5"/>
      <c r="C137" s="5" t="e">
        <f>VLOOKUP(Table2689102[[#This Row],[Redni broj natjecatelja]],'Popis sudionika'!$A$4:$C$300,2,TRUE)</f>
        <v>#N/A</v>
      </c>
      <c r="D137" s="5" t="e">
        <f>VLOOKUP(Table2689102[[#This Row],[Redni broj natjecatelja]],'Popis sudionika'!$A$4:$C$300,3,TRUE)</f>
        <v>#N/A</v>
      </c>
      <c r="E137" s="11"/>
      <c r="F137" s="5"/>
      <c r="G137" s="12"/>
      <c r="H137" s="9">
        <f t="shared" si="24"/>
        <v>0</v>
      </c>
      <c r="I137" s="11"/>
      <c r="J137" s="5"/>
      <c r="K137" s="12"/>
      <c r="L137" s="9">
        <f t="shared" si="25"/>
        <v>0</v>
      </c>
      <c r="M137" s="11"/>
      <c r="N137" s="5"/>
      <c r="O137" s="12"/>
      <c r="P137" s="9">
        <f t="shared" si="26"/>
        <v>0</v>
      </c>
      <c r="Q137" s="11"/>
      <c r="R137" s="5"/>
      <c r="S137" s="12"/>
      <c r="T137" s="9">
        <f t="shared" si="27"/>
        <v>0</v>
      </c>
      <c r="U137" s="11"/>
      <c r="V137" s="5"/>
      <c r="W137" s="12"/>
      <c r="X137" s="9">
        <f t="shared" si="28"/>
        <v>0</v>
      </c>
      <c r="Y137" s="9"/>
      <c r="Z137" s="9">
        <f t="shared" si="29"/>
        <v>0</v>
      </c>
    </row>
    <row r="138" spans="1:26" x14ac:dyDescent="0.3">
      <c r="A138" s="5"/>
      <c r="B138" s="5"/>
      <c r="C138" s="5" t="e">
        <f>VLOOKUP(Table2689102[[#This Row],[Redni broj natjecatelja]],'Popis sudionika'!$A$4:$C$300,2,TRUE)</f>
        <v>#N/A</v>
      </c>
      <c r="D138" s="5" t="e">
        <f>VLOOKUP(Table2689102[[#This Row],[Redni broj natjecatelja]],'Popis sudionika'!$A$4:$C$300,3,TRUE)</f>
        <v>#N/A</v>
      </c>
      <c r="E138" s="11"/>
      <c r="F138" s="5"/>
      <c r="G138" s="12"/>
      <c r="H138" s="9">
        <f t="shared" si="24"/>
        <v>0</v>
      </c>
      <c r="I138" s="11"/>
      <c r="J138" s="5"/>
      <c r="K138" s="12"/>
      <c r="L138" s="9">
        <f t="shared" si="25"/>
        <v>0</v>
      </c>
      <c r="M138" s="11"/>
      <c r="N138" s="5"/>
      <c r="O138" s="12"/>
      <c r="P138" s="9">
        <f t="shared" si="26"/>
        <v>0</v>
      </c>
      <c r="Q138" s="11"/>
      <c r="R138" s="5"/>
      <c r="S138" s="12"/>
      <c r="T138" s="9">
        <f t="shared" si="27"/>
        <v>0</v>
      </c>
      <c r="U138" s="11"/>
      <c r="V138" s="5"/>
      <c r="W138" s="12"/>
      <c r="X138" s="9">
        <f t="shared" si="28"/>
        <v>0</v>
      </c>
      <c r="Y138" s="9"/>
      <c r="Z138" s="9">
        <f t="shared" si="29"/>
        <v>0</v>
      </c>
    </row>
    <row r="139" spans="1:26" x14ac:dyDescent="0.3">
      <c r="A139" s="5"/>
      <c r="B139" s="5"/>
      <c r="C139" s="5" t="e">
        <f>VLOOKUP(Table2689102[[#This Row],[Redni broj natjecatelja]],'Popis sudionika'!$A$4:$C$300,2,TRUE)</f>
        <v>#N/A</v>
      </c>
      <c r="D139" s="5" t="e">
        <f>VLOOKUP(Table2689102[[#This Row],[Redni broj natjecatelja]],'Popis sudionika'!$A$4:$C$300,3,TRUE)</f>
        <v>#N/A</v>
      </c>
      <c r="E139" s="11"/>
      <c r="F139" s="5"/>
      <c r="G139" s="12"/>
      <c r="H139" s="9">
        <f t="shared" si="24"/>
        <v>0</v>
      </c>
      <c r="I139" s="11"/>
      <c r="J139" s="5"/>
      <c r="K139" s="12"/>
      <c r="L139" s="9">
        <f t="shared" si="25"/>
        <v>0</v>
      </c>
      <c r="M139" s="11"/>
      <c r="N139" s="5"/>
      <c r="O139" s="12"/>
      <c r="P139" s="9">
        <f t="shared" si="26"/>
        <v>0</v>
      </c>
      <c r="Q139" s="11"/>
      <c r="R139" s="5"/>
      <c r="S139" s="12"/>
      <c r="T139" s="9">
        <f t="shared" si="27"/>
        <v>0</v>
      </c>
      <c r="U139" s="11"/>
      <c r="V139" s="5"/>
      <c r="W139" s="12"/>
      <c r="X139" s="9">
        <f t="shared" si="28"/>
        <v>0</v>
      </c>
      <c r="Y139" s="9"/>
      <c r="Z139" s="9">
        <f t="shared" si="29"/>
        <v>0</v>
      </c>
    </row>
    <row r="140" spans="1:26" x14ac:dyDescent="0.3">
      <c r="A140" s="5"/>
      <c r="B140" s="5"/>
      <c r="C140" s="5" t="e">
        <f>VLOOKUP(Table2689102[[#This Row],[Redni broj natjecatelja]],'Popis sudionika'!$A$4:$C$300,2,TRUE)</f>
        <v>#N/A</v>
      </c>
      <c r="D140" s="5" t="e">
        <f>VLOOKUP(Table2689102[[#This Row],[Redni broj natjecatelja]],'Popis sudionika'!$A$4:$C$300,3,TRUE)</f>
        <v>#N/A</v>
      </c>
      <c r="E140" s="11"/>
      <c r="F140" s="5"/>
      <c r="G140" s="12"/>
      <c r="H140" s="9">
        <f t="shared" si="24"/>
        <v>0</v>
      </c>
      <c r="I140" s="11"/>
      <c r="J140" s="5"/>
      <c r="K140" s="12"/>
      <c r="L140" s="9">
        <f t="shared" si="25"/>
        <v>0</v>
      </c>
      <c r="M140" s="11"/>
      <c r="N140" s="5"/>
      <c r="O140" s="12"/>
      <c r="P140" s="9">
        <f t="shared" si="26"/>
        <v>0</v>
      </c>
      <c r="Q140" s="11"/>
      <c r="R140" s="5"/>
      <c r="S140" s="12"/>
      <c r="T140" s="9">
        <f t="shared" si="27"/>
        <v>0</v>
      </c>
      <c r="U140" s="11"/>
      <c r="V140" s="5"/>
      <c r="W140" s="12"/>
      <c r="X140" s="9">
        <f t="shared" si="28"/>
        <v>0</v>
      </c>
      <c r="Y140" s="9"/>
      <c r="Z140" s="9">
        <f t="shared" si="29"/>
        <v>0</v>
      </c>
    </row>
    <row r="141" spans="1:26" x14ac:dyDescent="0.3">
      <c r="A141" s="5"/>
      <c r="B141" s="5"/>
      <c r="C141" s="5" t="e">
        <f>VLOOKUP(Table2689102[[#This Row],[Redni broj natjecatelja]],'Popis sudionika'!$A$4:$C$300,2,TRUE)</f>
        <v>#N/A</v>
      </c>
      <c r="D141" s="5" t="e">
        <f>VLOOKUP(Table2689102[[#This Row],[Redni broj natjecatelja]],'Popis sudionika'!$A$4:$C$300,3,TRUE)</f>
        <v>#N/A</v>
      </c>
      <c r="E141" s="11"/>
      <c r="F141" s="5"/>
      <c r="G141" s="12"/>
      <c r="H141" s="9">
        <f t="shared" si="24"/>
        <v>0</v>
      </c>
      <c r="I141" s="11"/>
      <c r="J141" s="5"/>
      <c r="K141" s="12"/>
      <c r="L141" s="9">
        <f t="shared" si="25"/>
        <v>0</v>
      </c>
      <c r="M141" s="11"/>
      <c r="N141" s="5"/>
      <c r="O141" s="12"/>
      <c r="P141" s="9">
        <f t="shared" si="26"/>
        <v>0</v>
      </c>
      <c r="Q141" s="11"/>
      <c r="R141" s="5"/>
      <c r="S141" s="12"/>
      <c r="T141" s="9">
        <f t="shared" si="27"/>
        <v>0</v>
      </c>
      <c r="U141" s="11"/>
      <c r="V141" s="5"/>
      <c r="W141" s="12"/>
      <c r="X141" s="9">
        <f t="shared" si="28"/>
        <v>0</v>
      </c>
      <c r="Y141" s="9"/>
      <c r="Z141" s="9">
        <f t="shared" si="29"/>
        <v>0</v>
      </c>
    </row>
    <row r="142" spans="1:26" x14ac:dyDescent="0.3">
      <c r="A142" s="5"/>
      <c r="B142" s="5"/>
      <c r="C142" s="5" t="e">
        <f>VLOOKUP(Table2689102[[#This Row],[Redni broj natjecatelja]],'Popis sudionika'!$A$4:$C$300,2,TRUE)</f>
        <v>#N/A</v>
      </c>
      <c r="D142" s="5" t="e">
        <f>VLOOKUP(Table2689102[[#This Row],[Redni broj natjecatelja]],'Popis sudionika'!$A$4:$C$300,3,TRUE)</f>
        <v>#N/A</v>
      </c>
      <c r="E142" s="11"/>
      <c r="F142" s="5"/>
      <c r="G142" s="12"/>
      <c r="H142" s="9">
        <f t="shared" si="24"/>
        <v>0</v>
      </c>
      <c r="I142" s="11"/>
      <c r="J142" s="5"/>
      <c r="K142" s="12"/>
      <c r="L142" s="9">
        <f t="shared" si="25"/>
        <v>0</v>
      </c>
      <c r="M142" s="11"/>
      <c r="N142" s="5"/>
      <c r="O142" s="12"/>
      <c r="P142" s="9">
        <f t="shared" si="26"/>
        <v>0</v>
      </c>
      <c r="Q142" s="11"/>
      <c r="R142" s="5"/>
      <c r="S142" s="12"/>
      <c r="T142" s="9">
        <f t="shared" si="27"/>
        <v>0</v>
      </c>
      <c r="U142" s="11"/>
      <c r="V142" s="5"/>
      <c r="W142" s="12"/>
      <c r="X142" s="9">
        <f t="shared" si="28"/>
        <v>0</v>
      </c>
      <c r="Y142" s="9"/>
      <c r="Z142" s="9">
        <f t="shared" si="29"/>
        <v>0</v>
      </c>
    </row>
    <row r="143" spans="1:26" x14ac:dyDescent="0.3">
      <c r="A143" s="5"/>
      <c r="B143" s="5"/>
      <c r="C143" s="5" t="e">
        <f>VLOOKUP(Table2689102[[#This Row],[Redni broj natjecatelja]],'Popis sudionika'!$A$4:$C$300,2,TRUE)</f>
        <v>#N/A</v>
      </c>
      <c r="D143" s="5" t="e">
        <f>VLOOKUP(Table2689102[[#This Row],[Redni broj natjecatelja]],'Popis sudionika'!$A$4:$C$300,3,TRUE)</f>
        <v>#N/A</v>
      </c>
      <c r="E143" s="11"/>
      <c r="F143" s="5"/>
      <c r="G143" s="12"/>
      <c r="H143" s="9">
        <f t="shared" si="24"/>
        <v>0</v>
      </c>
      <c r="I143" s="11"/>
      <c r="J143" s="5"/>
      <c r="K143" s="12"/>
      <c r="L143" s="9">
        <f t="shared" si="25"/>
        <v>0</v>
      </c>
      <c r="M143" s="11"/>
      <c r="N143" s="5"/>
      <c r="O143" s="12"/>
      <c r="P143" s="9">
        <f t="shared" si="26"/>
        <v>0</v>
      </c>
      <c r="Q143" s="11"/>
      <c r="R143" s="5"/>
      <c r="S143" s="12"/>
      <c r="T143" s="9">
        <f t="shared" si="27"/>
        <v>0</v>
      </c>
      <c r="U143" s="11"/>
      <c r="V143" s="5"/>
      <c r="W143" s="12"/>
      <c r="X143" s="9">
        <f t="shared" si="28"/>
        <v>0</v>
      </c>
      <c r="Y143" s="9"/>
      <c r="Z143" s="9">
        <f t="shared" si="29"/>
        <v>0</v>
      </c>
    </row>
    <row r="144" spans="1:26" x14ac:dyDescent="0.3">
      <c r="A144" s="5"/>
      <c r="B144" s="5"/>
      <c r="C144" s="5" t="e">
        <f>VLOOKUP(Table2689102[[#This Row],[Redni broj natjecatelja]],'Popis sudionika'!$A$4:$C$300,2,TRUE)</f>
        <v>#N/A</v>
      </c>
      <c r="D144" s="5" t="e">
        <f>VLOOKUP(Table2689102[[#This Row],[Redni broj natjecatelja]],'Popis sudionika'!$A$4:$C$300,3,TRUE)</f>
        <v>#N/A</v>
      </c>
      <c r="E144" s="11"/>
      <c r="F144" s="5"/>
      <c r="G144" s="12"/>
      <c r="H144" s="9">
        <f t="shared" si="24"/>
        <v>0</v>
      </c>
      <c r="I144" s="11"/>
      <c r="J144" s="5"/>
      <c r="K144" s="12"/>
      <c r="L144" s="9">
        <f t="shared" si="25"/>
        <v>0</v>
      </c>
      <c r="M144" s="11"/>
      <c r="N144" s="5"/>
      <c r="O144" s="12"/>
      <c r="P144" s="9">
        <f t="shared" si="26"/>
        <v>0</v>
      </c>
      <c r="Q144" s="11"/>
      <c r="R144" s="5"/>
      <c r="S144" s="12"/>
      <c r="T144" s="9">
        <f t="shared" si="27"/>
        <v>0</v>
      </c>
      <c r="U144" s="11"/>
      <c r="V144" s="5"/>
      <c r="W144" s="12"/>
      <c r="X144" s="9">
        <f t="shared" si="28"/>
        <v>0</v>
      </c>
      <c r="Y144" s="9"/>
      <c r="Z144" s="9">
        <f t="shared" si="29"/>
        <v>0</v>
      </c>
    </row>
    <row r="145" spans="1:26" x14ac:dyDescent="0.3">
      <c r="A145" s="5"/>
      <c r="B145" s="5"/>
      <c r="C145" s="5" t="e">
        <f>VLOOKUP(Table2689102[[#This Row],[Redni broj natjecatelja]],'Popis sudionika'!$A$4:$C$300,2,TRUE)</f>
        <v>#N/A</v>
      </c>
      <c r="D145" s="5" t="e">
        <f>VLOOKUP(Table2689102[[#This Row],[Redni broj natjecatelja]],'Popis sudionika'!$A$4:$C$300,3,TRUE)</f>
        <v>#N/A</v>
      </c>
      <c r="E145" s="11"/>
      <c r="F145" s="5"/>
      <c r="G145" s="12"/>
      <c r="H145" s="9">
        <f t="shared" si="24"/>
        <v>0</v>
      </c>
      <c r="I145" s="11"/>
      <c r="J145" s="5"/>
      <c r="K145" s="12"/>
      <c r="L145" s="9">
        <f t="shared" si="25"/>
        <v>0</v>
      </c>
      <c r="M145" s="11"/>
      <c r="N145" s="5"/>
      <c r="O145" s="12"/>
      <c r="P145" s="9">
        <f t="shared" si="26"/>
        <v>0</v>
      </c>
      <c r="Q145" s="11"/>
      <c r="R145" s="5"/>
      <c r="S145" s="12"/>
      <c r="T145" s="9">
        <f t="shared" si="27"/>
        <v>0</v>
      </c>
      <c r="U145" s="11"/>
      <c r="V145" s="5"/>
      <c r="W145" s="12"/>
      <c r="X145" s="9">
        <f t="shared" si="28"/>
        <v>0</v>
      </c>
      <c r="Y145" s="9"/>
      <c r="Z145" s="9">
        <f t="shared" si="29"/>
        <v>0</v>
      </c>
    </row>
    <row r="146" spans="1:26" x14ac:dyDescent="0.3">
      <c r="A146" s="5"/>
      <c r="B146" s="5"/>
      <c r="C146" s="5" t="e">
        <f>VLOOKUP(Table2689102[[#This Row],[Redni broj natjecatelja]],'Popis sudionika'!$A$4:$C$300,2,TRUE)</f>
        <v>#N/A</v>
      </c>
      <c r="D146" s="5" t="e">
        <f>VLOOKUP(Table2689102[[#This Row],[Redni broj natjecatelja]],'Popis sudionika'!$A$4:$C$300,3,TRUE)</f>
        <v>#N/A</v>
      </c>
      <c r="E146" s="11"/>
      <c r="F146" s="5"/>
      <c r="G146" s="12"/>
      <c r="H146" s="9">
        <f t="shared" si="24"/>
        <v>0</v>
      </c>
      <c r="I146" s="11"/>
      <c r="J146" s="5"/>
      <c r="K146" s="12"/>
      <c r="L146" s="9">
        <f t="shared" si="25"/>
        <v>0</v>
      </c>
      <c r="M146" s="11"/>
      <c r="N146" s="5"/>
      <c r="O146" s="12"/>
      <c r="P146" s="9">
        <f t="shared" si="26"/>
        <v>0</v>
      </c>
      <c r="Q146" s="11"/>
      <c r="R146" s="5"/>
      <c r="S146" s="12"/>
      <c r="T146" s="9">
        <f t="shared" si="27"/>
        <v>0</v>
      </c>
      <c r="U146" s="11"/>
      <c r="V146" s="5"/>
      <c r="W146" s="12"/>
      <c r="X146" s="9">
        <f t="shared" si="28"/>
        <v>0</v>
      </c>
      <c r="Y146" s="9"/>
      <c r="Z146" s="9">
        <f t="shared" si="29"/>
        <v>0</v>
      </c>
    </row>
    <row r="147" spans="1:26" x14ac:dyDescent="0.3">
      <c r="A147" s="5"/>
      <c r="B147" s="5"/>
      <c r="C147" s="5" t="e">
        <f>VLOOKUP(Table2689102[[#This Row],[Redni broj natjecatelja]],'Popis sudionika'!$A$4:$C$300,2,TRUE)</f>
        <v>#N/A</v>
      </c>
      <c r="D147" s="5" t="e">
        <f>VLOOKUP(Table2689102[[#This Row],[Redni broj natjecatelja]],'Popis sudionika'!$A$4:$C$300,3,TRUE)</f>
        <v>#N/A</v>
      </c>
      <c r="E147" s="11"/>
      <c r="F147" s="5"/>
      <c r="G147" s="12"/>
      <c r="H147" s="9">
        <f t="shared" si="24"/>
        <v>0</v>
      </c>
      <c r="I147" s="11"/>
      <c r="J147" s="5"/>
      <c r="K147" s="12"/>
      <c r="L147" s="9">
        <f t="shared" si="25"/>
        <v>0</v>
      </c>
      <c r="M147" s="11"/>
      <c r="N147" s="5"/>
      <c r="O147" s="12"/>
      <c r="P147" s="9">
        <f t="shared" si="26"/>
        <v>0</v>
      </c>
      <c r="Q147" s="11"/>
      <c r="R147" s="5"/>
      <c r="S147" s="12"/>
      <c r="T147" s="9">
        <f t="shared" si="27"/>
        <v>0</v>
      </c>
      <c r="U147" s="11"/>
      <c r="V147" s="5"/>
      <c r="W147" s="12"/>
      <c r="X147" s="9">
        <f t="shared" si="28"/>
        <v>0</v>
      </c>
      <c r="Y147" s="9"/>
      <c r="Z147" s="9">
        <f t="shared" si="29"/>
        <v>0</v>
      </c>
    </row>
    <row r="148" spans="1:26" x14ac:dyDescent="0.3">
      <c r="A148" s="5"/>
      <c r="B148" s="5"/>
      <c r="C148" s="5" t="e">
        <f>VLOOKUP(Table2689102[[#This Row],[Redni broj natjecatelja]],'Popis sudionika'!$A$4:$C$300,2,TRUE)</f>
        <v>#N/A</v>
      </c>
      <c r="D148" s="5" t="e">
        <f>VLOOKUP(Table2689102[[#This Row],[Redni broj natjecatelja]],'Popis sudionika'!$A$4:$C$300,3,TRUE)</f>
        <v>#N/A</v>
      </c>
      <c r="E148" s="11"/>
      <c r="F148" s="5"/>
      <c r="G148" s="12"/>
      <c r="H148" s="9">
        <f t="shared" si="24"/>
        <v>0</v>
      </c>
      <c r="I148" s="11"/>
      <c r="J148" s="5"/>
      <c r="K148" s="12"/>
      <c r="L148" s="9">
        <f t="shared" si="25"/>
        <v>0</v>
      </c>
      <c r="M148" s="11"/>
      <c r="N148" s="5"/>
      <c r="O148" s="12"/>
      <c r="P148" s="9">
        <f t="shared" si="26"/>
        <v>0</v>
      </c>
      <c r="Q148" s="11"/>
      <c r="R148" s="5"/>
      <c r="S148" s="12"/>
      <c r="T148" s="9">
        <f t="shared" si="27"/>
        <v>0</v>
      </c>
      <c r="U148" s="11"/>
      <c r="V148" s="5"/>
      <c r="W148" s="12"/>
      <c r="X148" s="9">
        <f t="shared" si="28"/>
        <v>0</v>
      </c>
      <c r="Y148" s="9"/>
      <c r="Z148" s="9">
        <f t="shared" si="29"/>
        <v>0</v>
      </c>
    </row>
    <row r="149" spans="1:26" x14ac:dyDescent="0.3">
      <c r="A149" s="5"/>
      <c r="B149" s="5"/>
      <c r="C149" s="5" t="e">
        <f>VLOOKUP(Table2689102[[#This Row],[Redni broj natjecatelja]],'Popis sudionika'!$A$4:$C$300,2,TRUE)</f>
        <v>#N/A</v>
      </c>
      <c r="D149" s="5" t="e">
        <f>VLOOKUP(Table2689102[[#This Row],[Redni broj natjecatelja]],'Popis sudionika'!$A$4:$C$300,3,TRUE)</f>
        <v>#N/A</v>
      </c>
      <c r="E149" s="11"/>
      <c r="F149" s="5"/>
      <c r="G149" s="12"/>
      <c r="H149" s="9">
        <f t="shared" si="24"/>
        <v>0</v>
      </c>
      <c r="I149" s="11"/>
      <c r="J149" s="5"/>
      <c r="K149" s="12"/>
      <c r="L149" s="9">
        <f t="shared" si="25"/>
        <v>0</v>
      </c>
      <c r="M149" s="11"/>
      <c r="N149" s="5"/>
      <c r="O149" s="12"/>
      <c r="P149" s="9">
        <f t="shared" si="26"/>
        <v>0</v>
      </c>
      <c r="Q149" s="11"/>
      <c r="R149" s="5"/>
      <c r="S149" s="12"/>
      <c r="T149" s="9">
        <f t="shared" si="27"/>
        <v>0</v>
      </c>
      <c r="U149" s="11"/>
      <c r="V149" s="5"/>
      <c r="W149" s="12"/>
      <c r="X149" s="9">
        <f t="shared" si="28"/>
        <v>0</v>
      </c>
      <c r="Y149" s="9"/>
      <c r="Z149" s="9">
        <f t="shared" si="29"/>
        <v>0</v>
      </c>
    </row>
    <row r="150" spans="1:26" x14ac:dyDescent="0.3">
      <c r="A150" s="5"/>
      <c r="B150" s="5"/>
      <c r="C150" s="5" t="e">
        <f>VLOOKUP(Table2689102[[#This Row],[Redni broj natjecatelja]],'Popis sudionika'!$A$4:$C$300,2,TRUE)</f>
        <v>#N/A</v>
      </c>
      <c r="D150" s="5" t="e">
        <f>VLOOKUP(Table2689102[[#This Row],[Redni broj natjecatelja]],'Popis sudionika'!$A$4:$C$300,3,TRUE)</f>
        <v>#N/A</v>
      </c>
      <c r="E150" s="11"/>
      <c r="F150" s="5"/>
      <c r="G150" s="12"/>
      <c r="H150" s="9">
        <f t="shared" si="24"/>
        <v>0</v>
      </c>
      <c r="I150" s="11"/>
      <c r="J150" s="5"/>
      <c r="K150" s="12"/>
      <c r="L150" s="9">
        <f t="shared" si="25"/>
        <v>0</v>
      </c>
      <c r="M150" s="11"/>
      <c r="N150" s="5"/>
      <c r="O150" s="12"/>
      <c r="P150" s="9">
        <f t="shared" si="26"/>
        <v>0</v>
      </c>
      <c r="Q150" s="11"/>
      <c r="R150" s="5"/>
      <c r="S150" s="12"/>
      <c r="T150" s="9">
        <f t="shared" si="27"/>
        <v>0</v>
      </c>
      <c r="U150" s="11"/>
      <c r="V150" s="5"/>
      <c r="W150" s="12"/>
      <c r="X150" s="9">
        <f t="shared" si="28"/>
        <v>0</v>
      </c>
      <c r="Y150" s="9"/>
      <c r="Z150" s="9">
        <f t="shared" si="29"/>
        <v>0</v>
      </c>
    </row>
    <row r="151" spans="1:26" x14ac:dyDescent="0.3">
      <c r="A151" s="5"/>
      <c r="B151" s="5"/>
      <c r="C151" s="5" t="e">
        <f>VLOOKUP(Table2689102[[#This Row],[Redni broj natjecatelja]],'Popis sudionika'!$A$4:$C$300,2,TRUE)</f>
        <v>#N/A</v>
      </c>
      <c r="D151" s="5" t="e">
        <f>VLOOKUP(Table2689102[[#This Row],[Redni broj natjecatelja]],'Popis sudionika'!$A$4:$C$300,3,TRUE)</f>
        <v>#N/A</v>
      </c>
      <c r="E151" s="11"/>
      <c r="F151" s="5"/>
      <c r="G151" s="12"/>
      <c r="H151" s="9">
        <f t="shared" si="24"/>
        <v>0</v>
      </c>
      <c r="I151" s="11"/>
      <c r="J151" s="5"/>
      <c r="K151" s="12"/>
      <c r="L151" s="9">
        <f t="shared" si="25"/>
        <v>0</v>
      </c>
      <c r="M151" s="11"/>
      <c r="N151" s="5"/>
      <c r="O151" s="12"/>
      <c r="P151" s="9">
        <f t="shared" si="26"/>
        <v>0</v>
      </c>
      <c r="Q151" s="11"/>
      <c r="R151" s="5"/>
      <c r="S151" s="12"/>
      <c r="T151" s="9">
        <f t="shared" si="27"/>
        <v>0</v>
      </c>
      <c r="U151" s="11"/>
      <c r="V151" s="5"/>
      <c r="W151" s="12"/>
      <c r="X151" s="9">
        <f t="shared" si="28"/>
        <v>0</v>
      </c>
      <c r="Y151" s="9"/>
      <c r="Z151" s="9">
        <f t="shared" si="29"/>
        <v>0</v>
      </c>
    </row>
    <row r="152" spans="1:26" x14ac:dyDescent="0.3">
      <c r="A152" s="5"/>
      <c r="B152" s="5"/>
      <c r="C152" s="5" t="e">
        <f>VLOOKUP(Table2689102[[#This Row],[Redni broj natjecatelja]],'Popis sudionika'!$A$4:$C$300,2,TRUE)</f>
        <v>#N/A</v>
      </c>
      <c r="D152" s="5" t="e">
        <f>VLOOKUP(Table2689102[[#This Row],[Redni broj natjecatelja]],'Popis sudionika'!$A$4:$C$300,3,TRUE)</f>
        <v>#N/A</v>
      </c>
      <c r="E152" s="11"/>
      <c r="F152" s="5"/>
      <c r="G152" s="12"/>
      <c r="H152" s="9">
        <f t="shared" si="24"/>
        <v>0</v>
      </c>
      <c r="I152" s="11"/>
      <c r="J152" s="5"/>
      <c r="K152" s="12"/>
      <c r="L152" s="9">
        <f t="shared" si="25"/>
        <v>0</v>
      </c>
      <c r="M152" s="11"/>
      <c r="N152" s="5"/>
      <c r="O152" s="12"/>
      <c r="P152" s="9">
        <f t="shared" si="26"/>
        <v>0</v>
      </c>
      <c r="Q152" s="11"/>
      <c r="R152" s="5"/>
      <c r="S152" s="12"/>
      <c r="T152" s="9">
        <f t="shared" si="27"/>
        <v>0</v>
      </c>
      <c r="U152" s="11"/>
      <c r="V152" s="5"/>
      <c r="W152" s="12"/>
      <c r="X152" s="9">
        <f t="shared" si="28"/>
        <v>0</v>
      </c>
      <c r="Y152" s="9"/>
      <c r="Z152" s="9">
        <f t="shared" si="29"/>
        <v>0</v>
      </c>
    </row>
    <row r="153" spans="1:26" x14ac:dyDescent="0.3">
      <c r="A153" s="5"/>
      <c r="B153" s="5"/>
      <c r="C153" s="5" t="e">
        <f>VLOOKUP(Table2689102[[#This Row],[Redni broj natjecatelja]],'Popis sudionika'!$A$4:$C$300,2,TRUE)</f>
        <v>#N/A</v>
      </c>
      <c r="D153" s="5" t="e">
        <f>VLOOKUP(Table2689102[[#This Row],[Redni broj natjecatelja]],'Popis sudionika'!$A$4:$C$300,3,TRUE)</f>
        <v>#N/A</v>
      </c>
      <c r="E153" s="11"/>
      <c r="F153" s="5"/>
      <c r="G153" s="12"/>
      <c r="H153" s="9">
        <f t="shared" si="24"/>
        <v>0</v>
      </c>
      <c r="I153" s="11"/>
      <c r="J153" s="5"/>
      <c r="K153" s="12"/>
      <c r="L153" s="9">
        <f t="shared" si="25"/>
        <v>0</v>
      </c>
      <c r="M153" s="11"/>
      <c r="N153" s="5"/>
      <c r="O153" s="12"/>
      <c r="P153" s="9">
        <f t="shared" si="26"/>
        <v>0</v>
      </c>
      <c r="Q153" s="11"/>
      <c r="R153" s="5"/>
      <c r="S153" s="12"/>
      <c r="T153" s="9">
        <f t="shared" si="27"/>
        <v>0</v>
      </c>
      <c r="U153" s="11"/>
      <c r="V153" s="5"/>
      <c r="W153" s="12"/>
      <c r="X153" s="9">
        <f t="shared" si="28"/>
        <v>0</v>
      </c>
      <c r="Y153" s="9"/>
      <c r="Z153" s="9">
        <f t="shared" si="29"/>
        <v>0</v>
      </c>
    </row>
    <row r="154" spans="1:26" x14ac:dyDescent="0.3">
      <c r="A154" s="5"/>
      <c r="B154" s="5"/>
      <c r="C154" s="5" t="e">
        <f>VLOOKUP(Table2689102[[#This Row],[Redni broj natjecatelja]],'Popis sudionika'!$A$4:$C$300,2,TRUE)</f>
        <v>#N/A</v>
      </c>
      <c r="D154" s="5" t="e">
        <f>VLOOKUP(Table2689102[[#This Row],[Redni broj natjecatelja]],'Popis sudionika'!$A$4:$C$300,3,TRUE)</f>
        <v>#N/A</v>
      </c>
      <c r="E154" s="11"/>
      <c r="F154" s="5"/>
      <c r="G154" s="12"/>
      <c r="H154" s="9">
        <f t="shared" si="24"/>
        <v>0</v>
      </c>
      <c r="I154" s="11"/>
      <c r="J154" s="5"/>
      <c r="K154" s="12"/>
      <c r="L154" s="9">
        <f t="shared" si="25"/>
        <v>0</v>
      </c>
      <c r="M154" s="11"/>
      <c r="N154" s="5"/>
      <c r="O154" s="12"/>
      <c r="P154" s="9">
        <f t="shared" si="26"/>
        <v>0</v>
      </c>
      <c r="Q154" s="11"/>
      <c r="R154" s="5"/>
      <c r="S154" s="12"/>
      <c r="T154" s="9">
        <f t="shared" si="27"/>
        <v>0</v>
      </c>
      <c r="U154" s="11"/>
      <c r="V154" s="5"/>
      <c r="W154" s="12"/>
      <c r="X154" s="9">
        <f t="shared" si="28"/>
        <v>0</v>
      </c>
      <c r="Y154" s="9"/>
      <c r="Z154" s="9">
        <f t="shared" si="29"/>
        <v>0</v>
      </c>
    </row>
    <row r="155" spans="1:26" x14ac:dyDescent="0.3">
      <c r="A155" s="5"/>
      <c r="B155" s="5"/>
      <c r="C155" s="5" t="e">
        <f>VLOOKUP(Table2689102[[#This Row],[Redni broj natjecatelja]],'Popis sudionika'!$A$4:$C$300,2,TRUE)</f>
        <v>#N/A</v>
      </c>
      <c r="D155" s="5" t="e">
        <f>VLOOKUP(Table2689102[[#This Row],[Redni broj natjecatelja]],'Popis sudionika'!$A$4:$C$300,3,TRUE)</f>
        <v>#N/A</v>
      </c>
      <c r="E155" s="11"/>
      <c r="F155" s="5"/>
      <c r="G155" s="12"/>
      <c r="H155" s="9">
        <f t="shared" si="24"/>
        <v>0</v>
      </c>
      <c r="I155" s="11"/>
      <c r="J155" s="5"/>
      <c r="K155" s="12"/>
      <c r="L155" s="9">
        <f t="shared" si="25"/>
        <v>0</v>
      </c>
      <c r="M155" s="11"/>
      <c r="N155" s="5"/>
      <c r="O155" s="12"/>
      <c r="P155" s="9">
        <f t="shared" si="26"/>
        <v>0</v>
      </c>
      <c r="Q155" s="11"/>
      <c r="R155" s="5"/>
      <c r="S155" s="12"/>
      <c r="T155" s="9">
        <f t="shared" si="27"/>
        <v>0</v>
      </c>
      <c r="U155" s="11"/>
      <c r="V155" s="5"/>
      <c r="W155" s="12"/>
      <c r="X155" s="9">
        <f t="shared" si="28"/>
        <v>0</v>
      </c>
      <c r="Y155" s="9"/>
      <c r="Z155" s="9">
        <f t="shared" si="29"/>
        <v>0</v>
      </c>
    </row>
    <row r="156" spans="1:26" x14ac:dyDescent="0.3">
      <c r="A156" s="5"/>
      <c r="B156" s="5"/>
      <c r="C156" s="5" t="e">
        <f>VLOOKUP(Table2689102[[#This Row],[Redni broj natjecatelja]],'Popis sudionika'!$A$4:$C$300,2,TRUE)</f>
        <v>#N/A</v>
      </c>
      <c r="D156" s="5" t="e">
        <f>VLOOKUP(Table2689102[[#This Row],[Redni broj natjecatelja]],'Popis sudionika'!$A$4:$C$300,3,TRUE)</f>
        <v>#N/A</v>
      </c>
      <c r="E156" s="11"/>
      <c r="F156" s="5"/>
      <c r="G156" s="12"/>
      <c r="H156" s="9">
        <f t="shared" si="24"/>
        <v>0</v>
      </c>
      <c r="I156" s="11"/>
      <c r="J156" s="5"/>
      <c r="K156" s="12"/>
      <c r="L156" s="9">
        <f t="shared" si="25"/>
        <v>0</v>
      </c>
      <c r="M156" s="11"/>
      <c r="N156" s="5"/>
      <c r="O156" s="12"/>
      <c r="P156" s="9">
        <f t="shared" si="26"/>
        <v>0</v>
      </c>
      <c r="Q156" s="11"/>
      <c r="R156" s="5"/>
      <c r="S156" s="12"/>
      <c r="T156" s="9">
        <f t="shared" si="27"/>
        <v>0</v>
      </c>
      <c r="U156" s="11"/>
      <c r="V156" s="5"/>
      <c r="W156" s="12"/>
      <c r="X156" s="9">
        <f t="shared" si="28"/>
        <v>0</v>
      </c>
      <c r="Y156" s="9"/>
      <c r="Z156" s="9">
        <f t="shared" si="29"/>
        <v>0</v>
      </c>
    </row>
    <row r="157" spans="1:26" x14ac:dyDescent="0.3">
      <c r="A157" s="5"/>
      <c r="B157" s="5"/>
      <c r="C157" s="5" t="e">
        <f>VLOOKUP(Table2689102[[#This Row],[Redni broj natjecatelja]],'Popis sudionika'!$A$4:$C$300,2,TRUE)</f>
        <v>#N/A</v>
      </c>
      <c r="D157" s="5" t="e">
        <f>VLOOKUP(Table2689102[[#This Row],[Redni broj natjecatelja]],'Popis sudionika'!$A$4:$C$300,3,TRUE)</f>
        <v>#N/A</v>
      </c>
      <c r="E157" s="11"/>
      <c r="F157" s="5"/>
      <c r="G157" s="12"/>
      <c r="H157" s="9">
        <f t="shared" si="24"/>
        <v>0</v>
      </c>
      <c r="I157" s="11"/>
      <c r="J157" s="5"/>
      <c r="K157" s="12"/>
      <c r="L157" s="9">
        <f t="shared" si="25"/>
        <v>0</v>
      </c>
      <c r="M157" s="11"/>
      <c r="N157" s="5"/>
      <c r="O157" s="12"/>
      <c r="P157" s="9">
        <f t="shared" si="26"/>
        <v>0</v>
      </c>
      <c r="Q157" s="11"/>
      <c r="R157" s="5"/>
      <c r="S157" s="12"/>
      <c r="T157" s="9">
        <f t="shared" si="27"/>
        <v>0</v>
      </c>
      <c r="U157" s="11"/>
      <c r="V157" s="5"/>
      <c r="W157" s="12"/>
      <c r="X157" s="9">
        <f t="shared" si="28"/>
        <v>0</v>
      </c>
      <c r="Y157" s="9"/>
      <c r="Z157" s="9">
        <f t="shared" si="29"/>
        <v>0</v>
      </c>
    </row>
    <row r="158" spans="1:26" x14ac:dyDescent="0.3">
      <c r="A158" s="5"/>
      <c r="B158" s="5"/>
      <c r="C158" s="5" t="e">
        <f>VLOOKUP(Table2689102[[#This Row],[Redni broj natjecatelja]],'Popis sudionika'!$A$4:$C$300,2,TRUE)</f>
        <v>#N/A</v>
      </c>
      <c r="D158" s="5" t="e">
        <f>VLOOKUP(Table2689102[[#This Row],[Redni broj natjecatelja]],'Popis sudionika'!$A$4:$C$300,3,TRUE)</f>
        <v>#N/A</v>
      </c>
      <c r="E158" s="11"/>
      <c r="F158" s="5"/>
      <c r="G158" s="12"/>
      <c r="H158" s="9">
        <f t="shared" si="24"/>
        <v>0</v>
      </c>
      <c r="I158" s="11"/>
      <c r="J158" s="5"/>
      <c r="K158" s="12"/>
      <c r="L158" s="9">
        <f t="shared" si="25"/>
        <v>0</v>
      </c>
      <c r="M158" s="11"/>
      <c r="N158" s="5"/>
      <c r="O158" s="12"/>
      <c r="P158" s="9">
        <f t="shared" si="26"/>
        <v>0</v>
      </c>
      <c r="Q158" s="11"/>
      <c r="R158" s="5"/>
      <c r="S158" s="12"/>
      <c r="T158" s="9">
        <f t="shared" si="27"/>
        <v>0</v>
      </c>
      <c r="U158" s="11"/>
      <c r="V158" s="5"/>
      <c r="W158" s="12"/>
      <c r="X158" s="9">
        <f t="shared" si="28"/>
        <v>0</v>
      </c>
      <c r="Y158" s="9"/>
      <c r="Z158" s="9">
        <f t="shared" si="29"/>
        <v>0</v>
      </c>
    </row>
    <row r="159" spans="1:26" x14ac:dyDescent="0.3">
      <c r="A159" s="5"/>
      <c r="B159" s="5"/>
      <c r="C159" s="5" t="e">
        <f>VLOOKUP(Table2689102[[#This Row],[Redni broj natjecatelja]],'Popis sudionika'!$A$4:$C$300,2,TRUE)</f>
        <v>#N/A</v>
      </c>
      <c r="D159" s="5" t="e">
        <f>VLOOKUP(Table2689102[[#This Row],[Redni broj natjecatelja]],'Popis sudionika'!$A$4:$C$300,3,TRUE)</f>
        <v>#N/A</v>
      </c>
      <c r="E159" s="11"/>
      <c r="F159" s="5"/>
      <c r="G159" s="12"/>
      <c r="H159" s="9">
        <f t="shared" si="24"/>
        <v>0</v>
      </c>
      <c r="I159" s="11"/>
      <c r="J159" s="5"/>
      <c r="K159" s="12"/>
      <c r="L159" s="9">
        <f t="shared" si="25"/>
        <v>0</v>
      </c>
      <c r="M159" s="11"/>
      <c r="N159" s="5"/>
      <c r="O159" s="12"/>
      <c r="P159" s="9">
        <f t="shared" si="26"/>
        <v>0</v>
      </c>
      <c r="Q159" s="11"/>
      <c r="R159" s="5"/>
      <c r="S159" s="12"/>
      <c r="T159" s="9">
        <f t="shared" si="27"/>
        <v>0</v>
      </c>
      <c r="U159" s="11"/>
      <c r="V159" s="5"/>
      <c r="W159" s="12"/>
      <c r="X159" s="9">
        <f t="shared" si="28"/>
        <v>0</v>
      </c>
      <c r="Y159" s="9"/>
      <c r="Z159" s="9">
        <f t="shared" si="29"/>
        <v>0</v>
      </c>
    </row>
    <row r="160" spans="1:26" x14ac:dyDescent="0.3">
      <c r="A160" s="5"/>
      <c r="B160" s="5"/>
      <c r="C160" s="5" t="e">
        <f>VLOOKUP(Table2689102[[#This Row],[Redni broj natjecatelja]],'Popis sudionika'!$A$4:$C$300,2,TRUE)</f>
        <v>#N/A</v>
      </c>
      <c r="D160" s="5" t="e">
        <f>VLOOKUP(Table2689102[[#This Row],[Redni broj natjecatelja]],'Popis sudionika'!$A$4:$C$300,3,TRUE)</f>
        <v>#N/A</v>
      </c>
      <c r="E160" s="11"/>
      <c r="F160" s="5"/>
      <c r="G160" s="12"/>
      <c r="H160" s="9">
        <f t="shared" si="24"/>
        <v>0</v>
      </c>
      <c r="I160" s="11"/>
      <c r="J160" s="5"/>
      <c r="K160" s="12"/>
      <c r="L160" s="9">
        <f t="shared" si="25"/>
        <v>0</v>
      </c>
      <c r="M160" s="11"/>
      <c r="N160" s="5"/>
      <c r="O160" s="12"/>
      <c r="P160" s="9">
        <f t="shared" si="26"/>
        <v>0</v>
      </c>
      <c r="Q160" s="11"/>
      <c r="R160" s="5"/>
      <c r="S160" s="12"/>
      <c r="T160" s="9">
        <f t="shared" si="27"/>
        <v>0</v>
      </c>
      <c r="U160" s="11"/>
      <c r="V160" s="5"/>
      <c r="W160" s="12"/>
      <c r="X160" s="9">
        <f t="shared" si="28"/>
        <v>0</v>
      </c>
      <c r="Y160" s="9"/>
      <c r="Z160" s="9">
        <f t="shared" si="29"/>
        <v>0</v>
      </c>
    </row>
    <row r="161" spans="1:26" x14ac:dyDescent="0.3">
      <c r="A161" s="5"/>
      <c r="B161" s="5"/>
      <c r="C161" s="5" t="e">
        <f>VLOOKUP(Table2689102[[#This Row],[Redni broj natjecatelja]],'Popis sudionika'!$A$4:$C$300,2,TRUE)</f>
        <v>#N/A</v>
      </c>
      <c r="D161" s="5" t="e">
        <f>VLOOKUP(Table2689102[[#This Row],[Redni broj natjecatelja]],'Popis sudionika'!$A$4:$C$300,3,TRUE)</f>
        <v>#N/A</v>
      </c>
      <c r="E161" s="11"/>
      <c r="F161" s="5"/>
      <c r="G161" s="12"/>
      <c r="H161" s="9">
        <f t="shared" si="24"/>
        <v>0</v>
      </c>
      <c r="I161" s="11"/>
      <c r="J161" s="5"/>
      <c r="K161" s="12"/>
      <c r="L161" s="9">
        <f t="shared" si="25"/>
        <v>0</v>
      </c>
      <c r="M161" s="11"/>
      <c r="N161" s="5"/>
      <c r="O161" s="12"/>
      <c r="P161" s="9">
        <f t="shared" si="26"/>
        <v>0</v>
      </c>
      <c r="Q161" s="11"/>
      <c r="R161" s="5"/>
      <c r="S161" s="12"/>
      <c r="T161" s="9">
        <f t="shared" si="27"/>
        <v>0</v>
      </c>
      <c r="U161" s="11"/>
      <c r="V161" s="5"/>
      <c r="W161" s="12"/>
      <c r="X161" s="9">
        <f t="shared" si="28"/>
        <v>0</v>
      </c>
      <c r="Y161" s="9"/>
      <c r="Z161" s="9">
        <f t="shared" si="29"/>
        <v>0</v>
      </c>
    </row>
    <row r="162" spans="1:26" x14ac:dyDescent="0.3">
      <c r="A162" s="5"/>
      <c r="B162" s="5"/>
      <c r="C162" s="5" t="e">
        <f>VLOOKUP(Table2689102[[#This Row],[Redni broj natjecatelja]],'Popis sudionika'!$A$4:$C$300,2,TRUE)</f>
        <v>#N/A</v>
      </c>
      <c r="D162" s="5" t="e">
        <f>VLOOKUP(Table2689102[[#This Row],[Redni broj natjecatelja]],'Popis sudionika'!$A$4:$C$300,3,TRUE)</f>
        <v>#N/A</v>
      </c>
      <c r="E162" s="11"/>
      <c r="F162" s="5"/>
      <c r="G162" s="12"/>
      <c r="H162" s="9">
        <f t="shared" si="24"/>
        <v>0</v>
      </c>
      <c r="I162" s="11"/>
      <c r="J162" s="5"/>
      <c r="K162" s="12"/>
      <c r="L162" s="9">
        <f t="shared" si="25"/>
        <v>0</v>
      </c>
      <c r="M162" s="11"/>
      <c r="N162" s="5"/>
      <c r="O162" s="12"/>
      <c r="P162" s="9">
        <f t="shared" si="26"/>
        <v>0</v>
      </c>
      <c r="Q162" s="11"/>
      <c r="R162" s="5"/>
      <c r="S162" s="12"/>
      <c r="T162" s="9">
        <f t="shared" si="27"/>
        <v>0</v>
      </c>
      <c r="U162" s="11"/>
      <c r="V162" s="5"/>
      <c r="W162" s="12"/>
      <c r="X162" s="9">
        <f t="shared" si="28"/>
        <v>0</v>
      </c>
      <c r="Y162" s="9"/>
      <c r="Z162" s="9">
        <f t="shared" si="29"/>
        <v>0</v>
      </c>
    </row>
    <row r="163" spans="1:26" x14ac:dyDescent="0.3">
      <c r="A163" s="5"/>
      <c r="B163" s="5"/>
      <c r="C163" s="5" t="e">
        <f>VLOOKUP(Table2689102[[#This Row],[Redni broj natjecatelja]],'Popis sudionika'!$A$4:$C$300,2,TRUE)</f>
        <v>#N/A</v>
      </c>
      <c r="D163" s="5" t="e">
        <f>VLOOKUP(Table2689102[[#This Row],[Redni broj natjecatelja]],'Popis sudionika'!$A$4:$C$300,3,TRUE)</f>
        <v>#N/A</v>
      </c>
      <c r="E163" s="11"/>
      <c r="F163" s="5"/>
      <c r="G163" s="12"/>
      <c r="H163" s="9">
        <f t="shared" si="24"/>
        <v>0</v>
      </c>
      <c r="I163" s="11"/>
      <c r="J163" s="5"/>
      <c r="K163" s="12"/>
      <c r="L163" s="9">
        <f t="shared" si="25"/>
        <v>0</v>
      </c>
      <c r="M163" s="11"/>
      <c r="N163" s="5"/>
      <c r="O163" s="12"/>
      <c r="P163" s="9">
        <f t="shared" si="26"/>
        <v>0</v>
      </c>
      <c r="Q163" s="11"/>
      <c r="R163" s="5"/>
      <c r="S163" s="12"/>
      <c r="T163" s="9">
        <f t="shared" si="27"/>
        <v>0</v>
      </c>
      <c r="U163" s="11"/>
      <c r="V163" s="5"/>
      <c r="W163" s="12"/>
      <c r="X163" s="9">
        <f t="shared" si="28"/>
        <v>0</v>
      </c>
      <c r="Y163" s="9"/>
      <c r="Z163" s="9">
        <f t="shared" si="29"/>
        <v>0</v>
      </c>
    </row>
    <row r="164" spans="1:26" x14ac:dyDescent="0.3">
      <c r="A164" s="5"/>
      <c r="B164" s="5"/>
      <c r="C164" s="5" t="e">
        <f>VLOOKUP(Table2689102[[#This Row],[Redni broj natjecatelja]],'Popis sudionika'!$A$4:$C$300,2,TRUE)</f>
        <v>#N/A</v>
      </c>
      <c r="D164" s="5" t="e">
        <f>VLOOKUP(Table2689102[[#This Row],[Redni broj natjecatelja]],'Popis sudionika'!$A$4:$C$300,3,TRUE)</f>
        <v>#N/A</v>
      </c>
      <c r="E164" s="11"/>
      <c r="F164" s="5"/>
      <c r="G164" s="12"/>
      <c r="H164" s="9">
        <f t="shared" ref="H164:H195" si="30">(E164+F164+G164)</f>
        <v>0</v>
      </c>
      <c r="I164" s="11"/>
      <c r="J164" s="5"/>
      <c r="K164" s="12"/>
      <c r="L164" s="9">
        <f t="shared" ref="L164:L195" si="31">(I164+J164+K164)</f>
        <v>0</v>
      </c>
      <c r="M164" s="11"/>
      <c r="N164" s="5"/>
      <c r="O164" s="12"/>
      <c r="P164" s="9">
        <f t="shared" ref="P164:P195" si="32">(M164+N164+O164)</f>
        <v>0</v>
      </c>
      <c r="Q164" s="11"/>
      <c r="R164" s="5"/>
      <c r="S164" s="12"/>
      <c r="T164" s="9">
        <f t="shared" ref="T164:T195" si="33">(Q164+R164+S164)</f>
        <v>0</v>
      </c>
      <c r="U164" s="11"/>
      <c r="V164" s="5"/>
      <c r="W164" s="12"/>
      <c r="X164" s="9">
        <f t="shared" ref="X164:X195" si="34">(U164+V164+W164)</f>
        <v>0</v>
      </c>
      <c r="Y164" s="9"/>
      <c r="Z164" s="9">
        <f t="shared" ref="Z164:Z199" si="35">(H164+L164+P164+T164+X164)/5</f>
        <v>0</v>
      </c>
    </row>
    <row r="165" spans="1:26" x14ac:dyDescent="0.3">
      <c r="A165" s="5"/>
      <c r="B165" s="5"/>
      <c r="C165" s="5" t="e">
        <f>VLOOKUP(Table2689102[[#This Row],[Redni broj natjecatelja]],'Popis sudionika'!$A$4:$C$300,2,TRUE)</f>
        <v>#N/A</v>
      </c>
      <c r="D165" s="5" t="e">
        <f>VLOOKUP(Table2689102[[#This Row],[Redni broj natjecatelja]],'Popis sudionika'!$A$4:$C$300,3,TRUE)</f>
        <v>#N/A</v>
      </c>
      <c r="E165" s="11"/>
      <c r="F165" s="5"/>
      <c r="G165" s="12"/>
      <c r="H165" s="9">
        <f t="shared" si="30"/>
        <v>0</v>
      </c>
      <c r="I165" s="11"/>
      <c r="J165" s="5"/>
      <c r="K165" s="12"/>
      <c r="L165" s="9">
        <f t="shared" si="31"/>
        <v>0</v>
      </c>
      <c r="M165" s="11"/>
      <c r="N165" s="5"/>
      <c r="O165" s="12"/>
      <c r="P165" s="9">
        <f t="shared" si="32"/>
        <v>0</v>
      </c>
      <c r="Q165" s="11"/>
      <c r="R165" s="5"/>
      <c r="S165" s="12"/>
      <c r="T165" s="9">
        <f t="shared" si="33"/>
        <v>0</v>
      </c>
      <c r="U165" s="11"/>
      <c r="V165" s="5"/>
      <c r="W165" s="12"/>
      <c r="X165" s="9">
        <f t="shared" si="34"/>
        <v>0</v>
      </c>
      <c r="Y165" s="9"/>
      <c r="Z165" s="9">
        <f t="shared" si="35"/>
        <v>0</v>
      </c>
    </row>
    <row r="166" spans="1:26" x14ac:dyDescent="0.3">
      <c r="A166" s="5"/>
      <c r="B166" s="5"/>
      <c r="C166" s="5" t="e">
        <f>VLOOKUP(Table2689102[[#This Row],[Redni broj natjecatelja]],'Popis sudionika'!$A$4:$C$300,2,TRUE)</f>
        <v>#N/A</v>
      </c>
      <c r="D166" s="5" t="e">
        <f>VLOOKUP(Table2689102[[#This Row],[Redni broj natjecatelja]],'Popis sudionika'!$A$4:$C$300,3,TRUE)</f>
        <v>#N/A</v>
      </c>
      <c r="E166" s="11"/>
      <c r="F166" s="5"/>
      <c r="G166" s="12"/>
      <c r="H166" s="9">
        <f t="shared" si="30"/>
        <v>0</v>
      </c>
      <c r="I166" s="11"/>
      <c r="J166" s="5"/>
      <c r="K166" s="12"/>
      <c r="L166" s="9">
        <f t="shared" si="31"/>
        <v>0</v>
      </c>
      <c r="M166" s="11"/>
      <c r="N166" s="5"/>
      <c r="O166" s="12"/>
      <c r="P166" s="9">
        <f t="shared" si="32"/>
        <v>0</v>
      </c>
      <c r="Q166" s="11"/>
      <c r="R166" s="5"/>
      <c r="S166" s="12"/>
      <c r="T166" s="9">
        <f t="shared" si="33"/>
        <v>0</v>
      </c>
      <c r="U166" s="11"/>
      <c r="V166" s="5"/>
      <c r="W166" s="12"/>
      <c r="X166" s="9">
        <f t="shared" si="34"/>
        <v>0</v>
      </c>
      <c r="Y166" s="9"/>
      <c r="Z166" s="9">
        <f t="shared" si="35"/>
        <v>0</v>
      </c>
    </row>
    <row r="167" spans="1:26" x14ac:dyDescent="0.3">
      <c r="A167" s="5"/>
      <c r="B167" s="5"/>
      <c r="C167" s="5" t="e">
        <f>VLOOKUP(Table2689102[[#This Row],[Redni broj natjecatelja]],'Popis sudionika'!$A$4:$C$300,2,TRUE)</f>
        <v>#N/A</v>
      </c>
      <c r="D167" s="5" t="e">
        <f>VLOOKUP(Table2689102[[#This Row],[Redni broj natjecatelja]],'Popis sudionika'!$A$4:$C$300,3,TRUE)</f>
        <v>#N/A</v>
      </c>
      <c r="E167" s="11"/>
      <c r="F167" s="5"/>
      <c r="G167" s="12"/>
      <c r="H167" s="9">
        <f t="shared" si="30"/>
        <v>0</v>
      </c>
      <c r="I167" s="11"/>
      <c r="J167" s="5"/>
      <c r="K167" s="12"/>
      <c r="L167" s="9">
        <f t="shared" si="31"/>
        <v>0</v>
      </c>
      <c r="M167" s="11"/>
      <c r="N167" s="5"/>
      <c r="O167" s="12"/>
      <c r="P167" s="9">
        <f t="shared" si="32"/>
        <v>0</v>
      </c>
      <c r="Q167" s="11"/>
      <c r="R167" s="5"/>
      <c r="S167" s="12"/>
      <c r="T167" s="9">
        <f t="shared" si="33"/>
        <v>0</v>
      </c>
      <c r="U167" s="11"/>
      <c r="V167" s="5"/>
      <c r="W167" s="12"/>
      <c r="X167" s="9">
        <f t="shared" si="34"/>
        <v>0</v>
      </c>
      <c r="Y167" s="9"/>
      <c r="Z167" s="9">
        <f t="shared" si="35"/>
        <v>0</v>
      </c>
    </row>
    <row r="168" spans="1:26" x14ac:dyDescent="0.3">
      <c r="A168" s="5"/>
      <c r="B168" s="5"/>
      <c r="C168" s="5" t="e">
        <f>VLOOKUP(Table2689102[[#This Row],[Redni broj natjecatelja]],'Popis sudionika'!$A$4:$C$300,2,TRUE)</f>
        <v>#N/A</v>
      </c>
      <c r="D168" s="5" t="e">
        <f>VLOOKUP(Table2689102[[#This Row],[Redni broj natjecatelja]],'Popis sudionika'!$A$4:$C$300,3,TRUE)</f>
        <v>#N/A</v>
      </c>
      <c r="E168" s="11"/>
      <c r="F168" s="5"/>
      <c r="G168" s="12"/>
      <c r="H168" s="9">
        <f t="shared" si="30"/>
        <v>0</v>
      </c>
      <c r="I168" s="11"/>
      <c r="J168" s="5"/>
      <c r="K168" s="12"/>
      <c r="L168" s="9">
        <f t="shared" si="31"/>
        <v>0</v>
      </c>
      <c r="M168" s="11"/>
      <c r="N168" s="5"/>
      <c r="O168" s="12"/>
      <c r="P168" s="9">
        <f t="shared" si="32"/>
        <v>0</v>
      </c>
      <c r="Q168" s="11"/>
      <c r="R168" s="5"/>
      <c r="S168" s="12"/>
      <c r="T168" s="9">
        <f t="shared" si="33"/>
        <v>0</v>
      </c>
      <c r="U168" s="11"/>
      <c r="V168" s="5"/>
      <c r="W168" s="12"/>
      <c r="X168" s="9">
        <f t="shared" si="34"/>
        <v>0</v>
      </c>
      <c r="Y168" s="9"/>
      <c r="Z168" s="9">
        <f t="shared" si="35"/>
        <v>0</v>
      </c>
    </row>
    <row r="169" spans="1:26" x14ac:dyDescent="0.3">
      <c r="A169" s="5"/>
      <c r="B169" s="5"/>
      <c r="C169" s="5" t="e">
        <f>VLOOKUP(Table2689102[[#This Row],[Redni broj natjecatelja]],'Popis sudionika'!$A$4:$C$300,2,TRUE)</f>
        <v>#N/A</v>
      </c>
      <c r="D169" s="5" t="e">
        <f>VLOOKUP(Table2689102[[#This Row],[Redni broj natjecatelja]],'Popis sudionika'!$A$4:$C$300,3,TRUE)</f>
        <v>#N/A</v>
      </c>
      <c r="E169" s="11"/>
      <c r="F169" s="5"/>
      <c r="G169" s="12"/>
      <c r="H169" s="9">
        <f t="shared" si="30"/>
        <v>0</v>
      </c>
      <c r="I169" s="11"/>
      <c r="J169" s="5"/>
      <c r="K169" s="12"/>
      <c r="L169" s="9">
        <f t="shared" si="31"/>
        <v>0</v>
      </c>
      <c r="M169" s="11"/>
      <c r="N169" s="5"/>
      <c r="O169" s="12"/>
      <c r="P169" s="9">
        <f t="shared" si="32"/>
        <v>0</v>
      </c>
      <c r="Q169" s="11"/>
      <c r="R169" s="5"/>
      <c r="S169" s="12"/>
      <c r="T169" s="9">
        <f t="shared" si="33"/>
        <v>0</v>
      </c>
      <c r="U169" s="11"/>
      <c r="V169" s="5"/>
      <c r="W169" s="12"/>
      <c r="X169" s="9">
        <f t="shared" si="34"/>
        <v>0</v>
      </c>
      <c r="Y169" s="9"/>
      <c r="Z169" s="9">
        <f t="shared" si="35"/>
        <v>0</v>
      </c>
    </row>
    <row r="170" spans="1:26" x14ac:dyDescent="0.3">
      <c r="A170" s="5"/>
      <c r="B170" s="5"/>
      <c r="C170" s="5" t="e">
        <f>VLOOKUP(Table2689102[[#This Row],[Redni broj natjecatelja]],'Popis sudionika'!$A$4:$C$300,2,TRUE)</f>
        <v>#N/A</v>
      </c>
      <c r="D170" s="5" t="e">
        <f>VLOOKUP(Table2689102[[#This Row],[Redni broj natjecatelja]],'Popis sudionika'!$A$4:$C$300,3,TRUE)</f>
        <v>#N/A</v>
      </c>
      <c r="E170" s="11"/>
      <c r="F170" s="5"/>
      <c r="G170" s="12"/>
      <c r="H170" s="9">
        <f t="shared" si="30"/>
        <v>0</v>
      </c>
      <c r="I170" s="11"/>
      <c r="J170" s="5"/>
      <c r="K170" s="12"/>
      <c r="L170" s="9">
        <f t="shared" si="31"/>
        <v>0</v>
      </c>
      <c r="M170" s="11"/>
      <c r="N170" s="5"/>
      <c r="O170" s="12"/>
      <c r="P170" s="9">
        <f t="shared" si="32"/>
        <v>0</v>
      </c>
      <c r="Q170" s="11"/>
      <c r="R170" s="5"/>
      <c r="S170" s="12"/>
      <c r="T170" s="9">
        <f t="shared" si="33"/>
        <v>0</v>
      </c>
      <c r="U170" s="11"/>
      <c r="V170" s="5"/>
      <c r="W170" s="12"/>
      <c r="X170" s="9">
        <f t="shared" si="34"/>
        <v>0</v>
      </c>
      <c r="Y170" s="9"/>
      <c r="Z170" s="9">
        <f t="shared" si="35"/>
        <v>0</v>
      </c>
    </row>
    <row r="171" spans="1:26" x14ac:dyDescent="0.3">
      <c r="A171" s="5"/>
      <c r="B171" s="5"/>
      <c r="C171" s="5" t="e">
        <f>VLOOKUP(Table2689102[[#This Row],[Redni broj natjecatelja]],'Popis sudionika'!$A$4:$C$300,2,TRUE)</f>
        <v>#N/A</v>
      </c>
      <c r="D171" s="5" t="e">
        <f>VLOOKUP(Table2689102[[#This Row],[Redni broj natjecatelja]],'Popis sudionika'!$A$4:$C$300,3,TRUE)</f>
        <v>#N/A</v>
      </c>
      <c r="E171" s="11"/>
      <c r="F171" s="5"/>
      <c r="G171" s="12"/>
      <c r="H171" s="9">
        <f t="shared" si="30"/>
        <v>0</v>
      </c>
      <c r="I171" s="11"/>
      <c r="J171" s="5"/>
      <c r="K171" s="12"/>
      <c r="L171" s="9">
        <f t="shared" si="31"/>
        <v>0</v>
      </c>
      <c r="M171" s="11"/>
      <c r="N171" s="5"/>
      <c r="O171" s="12"/>
      <c r="P171" s="9">
        <f t="shared" si="32"/>
        <v>0</v>
      </c>
      <c r="Q171" s="11"/>
      <c r="R171" s="5"/>
      <c r="S171" s="12"/>
      <c r="T171" s="9">
        <f t="shared" si="33"/>
        <v>0</v>
      </c>
      <c r="U171" s="11"/>
      <c r="V171" s="5"/>
      <c r="W171" s="12"/>
      <c r="X171" s="9">
        <f t="shared" si="34"/>
        <v>0</v>
      </c>
      <c r="Y171" s="9"/>
      <c r="Z171" s="9">
        <f t="shared" si="35"/>
        <v>0</v>
      </c>
    </row>
    <row r="172" spans="1:26" x14ac:dyDescent="0.3">
      <c r="A172" s="5"/>
      <c r="B172" s="5"/>
      <c r="C172" s="5" t="e">
        <f>VLOOKUP(Table2689102[[#This Row],[Redni broj natjecatelja]],'Popis sudionika'!$A$4:$C$300,2,TRUE)</f>
        <v>#N/A</v>
      </c>
      <c r="D172" s="5" t="e">
        <f>VLOOKUP(Table2689102[[#This Row],[Redni broj natjecatelja]],'Popis sudionika'!$A$4:$C$300,3,TRUE)</f>
        <v>#N/A</v>
      </c>
      <c r="E172" s="11"/>
      <c r="F172" s="5"/>
      <c r="G172" s="12"/>
      <c r="H172" s="9">
        <f t="shared" si="30"/>
        <v>0</v>
      </c>
      <c r="I172" s="11"/>
      <c r="J172" s="5"/>
      <c r="K172" s="12"/>
      <c r="L172" s="9">
        <f t="shared" si="31"/>
        <v>0</v>
      </c>
      <c r="M172" s="11"/>
      <c r="N172" s="5"/>
      <c r="O172" s="12"/>
      <c r="P172" s="9">
        <f t="shared" si="32"/>
        <v>0</v>
      </c>
      <c r="Q172" s="11"/>
      <c r="R172" s="5"/>
      <c r="S172" s="12"/>
      <c r="T172" s="9">
        <f t="shared" si="33"/>
        <v>0</v>
      </c>
      <c r="U172" s="11"/>
      <c r="V172" s="5"/>
      <c r="W172" s="12"/>
      <c r="X172" s="9">
        <f t="shared" si="34"/>
        <v>0</v>
      </c>
      <c r="Y172" s="9"/>
      <c r="Z172" s="9">
        <f t="shared" si="35"/>
        <v>0</v>
      </c>
    </row>
    <row r="173" spans="1:26" x14ac:dyDescent="0.3">
      <c r="A173" s="5"/>
      <c r="B173" s="5"/>
      <c r="C173" s="5" t="e">
        <f>VLOOKUP(Table2689102[[#This Row],[Redni broj natjecatelja]],'Popis sudionika'!$A$4:$C$300,2,TRUE)</f>
        <v>#N/A</v>
      </c>
      <c r="D173" s="5" t="e">
        <f>VLOOKUP(Table2689102[[#This Row],[Redni broj natjecatelja]],'Popis sudionika'!$A$4:$C$300,3,TRUE)</f>
        <v>#N/A</v>
      </c>
      <c r="E173" s="11"/>
      <c r="F173" s="5"/>
      <c r="G173" s="12"/>
      <c r="H173" s="9">
        <f t="shared" si="30"/>
        <v>0</v>
      </c>
      <c r="I173" s="11"/>
      <c r="J173" s="5"/>
      <c r="K173" s="12"/>
      <c r="L173" s="9">
        <f t="shared" si="31"/>
        <v>0</v>
      </c>
      <c r="M173" s="11"/>
      <c r="N173" s="5"/>
      <c r="O173" s="12"/>
      <c r="P173" s="9">
        <f t="shared" si="32"/>
        <v>0</v>
      </c>
      <c r="Q173" s="11"/>
      <c r="R173" s="5"/>
      <c r="S173" s="12"/>
      <c r="T173" s="9">
        <f t="shared" si="33"/>
        <v>0</v>
      </c>
      <c r="U173" s="11"/>
      <c r="V173" s="5"/>
      <c r="W173" s="12"/>
      <c r="X173" s="9">
        <f t="shared" si="34"/>
        <v>0</v>
      </c>
      <c r="Y173" s="9"/>
      <c r="Z173" s="9">
        <f t="shared" si="35"/>
        <v>0</v>
      </c>
    </row>
    <row r="174" spans="1:26" x14ac:dyDescent="0.3">
      <c r="A174" s="5"/>
      <c r="B174" s="5"/>
      <c r="C174" s="5" t="e">
        <f>VLOOKUP(Table2689102[[#This Row],[Redni broj natjecatelja]],'Popis sudionika'!$A$4:$C$300,2,TRUE)</f>
        <v>#N/A</v>
      </c>
      <c r="D174" s="5" t="e">
        <f>VLOOKUP(Table2689102[[#This Row],[Redni broj natjecatelja]],'Popis sudionika'!$A$4:$C$300,3,TRUE)</f>
        <v>#N/A</v>
      </c>
      <c r="E174" s="11"/>
      <c r="F174" s="5"/>
      <c r="G174" s="12"/>
      <c r="H174" s="9">
        <f t="shared" si="30"/>
        <v>0</v>
      </c>
      <c r="I174" s="11"/>
      <c r="J174" s="5"/>
      <c r="K174" s="12"/>
      <c r="L174" s="9">
        <f t="shared" si="31"/>
        <v>0</v>
      </c>
      <c r="M174" s="11"/>
      <c r="N174" s="5"/>
      <c r="O174" s="12"/>
      <c r="P174" s="9">
        <f t="shared" si="32"/>
        <v>0</v>
      </c>
      <c r="Q174" s="11"/>
      <c r="R174" s="5"/>
      <c r="S174" s="12"/>
      <c r="T174" s="9">
        <f t="shared" si="33"/>
        <v>0</v>
      </c>
      <c r="U174" s="11"/>
      <c r="V174" s="5"/>
      <c r="W174" s="12"/>
      <c r="X174" s="9">
        <f t="shared" si="34"/>
        <v>0</v>
      </c>
      <c r="Y174" s="9"/>
      <c r="Z174" s="9">
        <f t="shared" si="35"/>
        <v>0</v>
      </c>
    </row>
    <row r="175" spans="1:26" x14ac:dyDescent="0.3">
      <c r="A175" s="5"/>
      <c r="B175" s="5"/>
      <c r="C175" s="5" t="e">
        <f>VLOOKUP(Table2689102[[#This Row],[Redni broj natjecatelja]],'Popis sudionika'!$A$4:$C$300,2,TRUE)</f>
        <v>#N/A</v>
      </c>
      <c r="D175" s="5" t="e">
        <f>VLOOKUP(Table2689102[[#This Row],[Redni broj natjecatelja]],'Popis sudionika'!$A$4:$C$300,3,TRUE)</f>
        <v>#N/A</v>
      </c>
      <c r="E175" s="11"/>
      <c r="F175" s="5"/>
      <c r="G175" s="12"/>
      <c r="H175" s="9">
        <f t="shared" si="30"/>
        <v>0</v>
      </c>
      <c r="I175" s="11"/>
      <c r="J175" s="5"/>
      <c r="K175" s="12"/>
      <c r="L175" s="9">
        <f t="shared" si="31"/>
        <v>0</v>
      </c>
      <c r="M175" s="11"/>
      <c r="N175" s="5"/>
      <c r="O175" s="12"/>
      <c r="P175" s="9">
        <f t="shared" si="32"/>
        <v>0</v>
      </c>
      <c r="Q175" s="11"/>
      <c r="R175" s="5"/>
      <c r="S175" s="12"/>
      <c r="T175" s="9">
        <f t="shared" si="33"/>
        <v>0</v>
      </c>
      <c r="U175" s="11"/>
      <c r="V175" s="5"/>
      <c r="W175" s="12"/>
      <c r="X175" s="9">
        <f t="shared" si="34"/>
        <v>0</v>
      </c>
      <c r="Y175" s="9"/>
      <c r="Z175" s="9">
        <f t="shared" si="35"/>
        <v>0</v>
      </c>
    </row>
    <row r="176" spans="1:26" x14ac:dyDescent="0.3">
      <c r="A176" s="5"/>
      <c r="B176" s="5"/>
      <c r="C176" s="5" t="e">
        <f>VLOOKUP(Table2689102[[#This Row],[Redni broj natjecatelja]],'Popis sudionika'!$A$4:$C$300,2,TRUE)</f>
        <v>#N/A</v>
      </c>
      <c r="D176" s="5" t="e">
        <f>VLOOKUP(Table2689102[[#This Row],[Redni broj natjecatelja]],'Popis sudionika'!$A$4:$C$300,3,TRUE)</f>
        <v>#N/A</v>
      </c>
      <c r="E176" s="11"/>
      <c r="F176" s="5"/>
      <c r="G176" s="12"/>
      <c r="H176" s="9">
        <f t="shared" si="30"/>
        <v>0</v>
      </c>
      <c r="I176" s="11"/>
      <c r="J176" s="5"/>
      <c r="K176" s="12"/>
      <c r="L176" s="9">
        <f t="shared" si="31"/>
        <v>0</v>
      </c>
      <c r="M176" s="11"/>
      <c r="N176" s="5"/>
      <c r="O176" s="12"/>
      <c r="P176" s="9">
        <f t="shared" si="32"/>
        <v>0</v>
      </c>
      <c r="Q176" s="11"/>
      <c r="R176" s="5"/>
      <c r="S176" s="12"/>
      <c r="T176" s="9">
        <f t="shared" si="33"/>
        <v>0</v>
      </c>
      <c r="U176" s="11"/>
      <c r="V176" s="5"/>
      <c r="W176" s="12"/>
      <c r="X176" s="9">
        <f t="shared" si="34"/>
        <v>0</v>
      </c>
      <c r="Y176" s="9"/>
      <c r="Z176" s="9">
        <f t="shared" si="35"/>
        <v>0</v>
      </c>
    </row>
    <row r="177" spans="1:26" x14ac:dyDescent="0.3">
      <c r="A177" s="5"/>
      <c r="B177" s="5"/>
      <c r="C177" s="5" t="e">
        <f>VLOOKUP(Table2689102[[#This Row],[Redni broj natjecatelja]],'Popis sudionika'!$A$4:$C$300,2,TRUE)</f>
        <v>#N/A</v>
      </c>
      <c r="D177" s="5" t="e">
        <f>VLOOKUP(Table2689102[[#This Row],[Redni broj natjecatelja]],'Popis sudionika'!$A$4:$C$300,3,TRUE)</f>
        <v>#N/A</v>
      </c>
      <c r="E177" s="11"/>
      <c r="F177" s="5"/>
      <c r="G177" s="12"/>
      <c r="H177" s="9">
        <f t="shared" si="30"/>
        <v>0</v>
      </c>
      <c r="I177" s="11"/>
      <c r="J177" s="5"/>
      <c r="K177" s="12"/>
      <c r="L177" s="9">
        <f t="shared" si="31"/>
        <v>0</v>
      </c>
      <c r="M177" s="11"/>
      <c r="N177" s="5"/>
      <c r="O177" s="12"/>
      <c r="P177" s="9">
        <f t="shared" si="32"/>
        <v>0</v>
      </c>
      <c r="Q177" s="11"/>
      <c r="R177" s="5"/>
      <c r="S177" s="12"/>
      <c r="T177" s="9">
        <f t="shared" si="33"/>
        <v>0</v>
      </c>
      <c r="U177" s="11"/>
      <c r="V177" s="5"/>
      <c r="W177" s="12"/>
      <c r="X177" s="9">
        <f t="shared" si="34"/>
        <v>0</v>
      </c>
      <c r="Y177" s="9"/>
      <c r="Z177" s="9">
        <f t="shared" si="35"/>
        <v>0</v>
      </c>
    </row>
    <row r="178" spans="1:26" x14ac:dyDescent="0.3">
      <c r="A178" s="5"/>
      <c r="B178" s="5"/>
      <c r="C178" s="5" t="e">
        <f>VLOOKUP(Table2689102[[#This Row],[Redni broj natjecatelja]],'Popis sudionika'!$A$4:$C$300,2,TRUE)</f>
        <v>#N/A</v>
      </c>
      <c r="D178" s="5" t="e">
        <f>VLOOKUP(Table2689102[[#This Row],[Redni broj natjecatelja]],'Popis sudionika'!$A$4:$C$300,3,TRUE)</f>
        <v>#N/A</v>
      </c>
      <c r="E178" s="11"/>
      <c r="F178" s="5"/>
      <c r="G178" s="12"/>
      <c r="H178" s="9">
        <f t="shared" si="30"/>
        <v>0</v>
      </c>
      <c r="I178" s="11"/>
      <c r="J178" s="5"/>
      <c r="K178" s="12"/>
      <c r="L178" s="9">
        <f t="shared" si="31"/>
        <v>0</v>
      </c>
      <c r="M178" s="11"/>
      <c r="N178" s="5"/>
      <c r="O178" s="12"/>
      <c r="P178" s="9">
        <f t="shared" si="32"/>
        <v>0</v>
      </c>
      <c r="Q178" s="11"/>
      <c r="R178" s="5"/>
      <c r="S178" s="12"/>
      <c r="T178" s="9">
        <f t="shared" si="33"/>
        <v>0</v>
      </c>
      <c r="U178" s="11"/>
      <c r="V178" s="5"/>
      <c r="W178" s="12"/>
      <c r="X178" s="9">
        <f t="shared" si="34"/>
        <v>0</v>
      </c>
      <c r="Y178" s="9"/>
      <c r="Z178" s="9">
        <f t="shared" si="35"/>
        <v>0</v>
      </c>
    </row>
    <row r="179" spans="1:26" x14ac:dyDescent="0.3">
      <c r="A179" s="5"/>
      <c r="B179" s="5"/>
      <c r="C179" s="5" t="e">
        <f>VLOOKUP(Table2689102[[#This Row],[Redni broj natjecatelja]],'Popis sudionika'!$A$4:$C$300,2,TRUE)</f>
        <v>#N/A</v>
      </c>
      <c r="D179" s="5" t="e">
        <f>VLOOKUP(Table2689102[[#This Row],[Redni broj natjecatelja]],'Popis sudionika'!$A$4:$C$300,3,TRUE)</f>
        <v>#N/A</v>
      </c>
      <c r="E179" s="11"/>
      <c r="F179" s="5"/>
      <c r="G179" s="12"/>
      <c r="H179" s="9">
        <f t="shared" si="30"/>
        <v>0</v>
      </c>
      <c r="I179" s="11"/>
      <c r="J179" s="5"/>
      <c r="K179" s="12"/>
      <c r="L179" s="9">
        <f t="shared" si="31"/>
        <v>0</v>
      </c>
      <c r="M179" s="11"/>
      <c r="N179" s="5"/>
      <c r="O179" s="12"/>
      <c r="P179" s="9">
        <f t="shared" si="32"/>
        <v>0</v>
      </c>
      <c r="Q179" s="11"/>
      <c r="R179" s="5"/>
      <c r="S179" s="12"/>
      <c r="T179" s="9">
        <f t="shared" si="33"/>
        <v>0</v>
      </c>
      <c r="U179" s="11"/>
      <c r="V179" s="5"/>
      <c r="W179" s="12"/>
      <c r="X179" s="9">
        <f t="shared" si="34"/>
        <v>0</v>
      </c>
      <c r="Y179" s="9"/>
      <c r="Z179" s="9">
        <f t="shared" si="35"/>
        <v>0</v>
      </c>
    </row>
    <row r="180" spans="1:26" x14ac:dyDescent="0.3">
      <c r="A180" s="5"/>
      <c r="B180" s="5"/>
      <c r="C180" s="5" t="e">
        <f>VLOOKUP(Table2689102[[#This Row],[Redni broj natjecatelja]],'Popis sudionika'!$A$4:$C$300,2,TRUE)</f>
        <v>#N/A</v>
      </c>
      <c r="D180" s="5" t="e">
        <f>VLOOKUP(Table2689102[[#This Row],[Redni broj natjecatelja]],'Popis sudionika'!$A$4:$C$300,3,TRUE)</f>
        <v>#N/A</v>
      </c>
      <c r="E180" s="11"/>
      <c r="F180" s="5"/>
      <c r="G180" s="12"/>
      <c r="H180" s="9">
        <f t="shared" si="30"/>
        <v>0</v>
      </c>
      <c r="I180" s="11"/>
      <c r="J180" s="5"/>
      <c r="K180" s="12"/>
      <c r="L180" s="9">
        <f t="shared" si="31"/>
        <v>0</v>
      </c>
      <c r="M180" s="11"/>
      <c r="N180" s="5"/>
      <c r="O180" s="12"/>
      <c r="P180" s="9">
        <f t="shared" si="32"/>
        <v>0</v>
      </c>
      <c r="Q180" s="11"/>
      <c r="R180" s="5"/>
      <c r="S180" s="12"/>
      <c r="T180" s="9">
        <f t="shared" si="33"/>
        <v>0</v>
      </c>
      <c r="U180" s="11"/>
      <c r="V180" s="5"/>
      <c r="W180" s="12"/>
      <c r="X180" s="9">
        <f t="shared" si="34"/>
        <v>0</v>
      </c>
      <c r="Y180" s="9"/>
      <c r="Z180" s="9">
        <f t="shared" si="35"/>
        <v>0</v>
      </c>
    </row>
    <row r="181" spans="1:26" x14ac:dyDescent="0.3">
      <c r="A181" s="5"/>
      <c r="B181" s="5"/>
      <c r="C181" s="5" t="e">
        <f>VLOOKUP(Table2689102[[#This Row],[Redni broj natjecatelja]],'Popis sudionika'!$A$4:$C$300,2,TRUE)</f>
        <v>#N/A</v>
      </c>
      <c r="D181" s="5" t="e">
        <f>VLOOKUP(Table2689102[[#This Row],[Redni broj natjecatelja]],'Popis sudionika'!$A$4:$C$300,3,TRUE)</f>
        <v>#N/A</v>
      </c>
      <c r="E181" s="11"/>
      <c r="F181" s="5"/>
      <c r="G181" s="12"/>
      <c r="H181" s="9">
        <f t="shared" si="30"/>
        <v>0</v>
      </c>
      <c r="I181" s="11"/>
      <c r="J181" s="5"/>
      <c r="K181" s="12"/>
      <c r="L181" s="9">
        <f t="shared" si="31"/>
        <v>0</v>
      </c>
      <c r="M181" s="11"/>
      <c r="N181" s="5"/>
      <c r="O181" s="12"/>
      <c r="P181" s="9">
        <f t="shared" si="32"/>
        <v>0</v>
      </c>
      <c r="Q181" s="11"/>
      <c r="R181" s="5"/>
      <c r="S181" s="12"/>
      <c r="T181" s="9">
        <f t="shared" si="33"/>
        <v>0</v>
      </c>
      <c r="U181" s="11"/>
      <c r="V181" s="5"/>
      <c r="W181" s="12"/>
      <c r="X181" s="9">
        <f t="shared" si="34"/>
        <v>0</v>
      </c>
      <c r="Y181" s="9"/>
      <c r="Z181" s="9">
        <f t="shared" si="35"/>
        <v>0</v>
      </c>
    </row>
    <row r="182" spans="1:26" x14ac:dyDescent="0.3">
      <c r="A182" s="5"/>
      <c r="B182" s="5"/>
      <c r="C182" s="5" t="e">
        <f>VLOOKUP(Table2689102[[#This Row],[Redni broj natjecatelja]],'Popis sudionika'!$A$4:$C$300,2,TRUE)</f>
        <v>#N/A</v>
      </c>
      <c r="D182" s="5" t="e">
        <f>VLOOKUP(Table2689102[[#This Row],[Redni broj natjecatelja]],'Popis sudionika'!$A$4:$C$300,3,TRUE)</f>
        <v>#N/A</v>
      </c>
      <c r="E182" s="11"/>
      <c r="F182" s="5"/>
      <c r="G182" s="12"/>
      <c r="H182" s="9">
        <f t="shared" si="30"/>
        <v>0</v>
      </c>
      <c r="I182" s="11"/>
      <c r="J182" s="5"/>
      <c r="K182" s="12"/>
      <c r="L182" s="9">
        <f t="shared" si="31"/>
        <v>0</v>
      </c>
      <c r="M182" s="11"/>
      <c r="N182" s="5"/>
      <c r="O182" s="12"/>
      <c r="P182" s="9">
        <f t="shared" si="32"/>
        <v>0</v>
      </c>
      <c r="Q182" s="11"/>
      <c r="R182" s="5"/>
      <c r="S182" s="12"/>
      <c r="T182" s="9">
        <f t="shared" si="33"/>
        <v>0</v>
      </c>
      <c r="U182" s="11"/>
      <c r="V182" s="5"/>
      <c r="W182" s="12"/>
      <c r="X182" s="9">
        <f t="shared" si="34"/>
        <v>0</v>
      </c>
      <c r="Y182" s="9"/>
      <c r="Z182" s="9">
        <f t="shared" si="35"/>
        <v>0</v>
      </c>
    </row>
    <row r="183" spans="1:26" x14ac:dyDescent="0.3">
      <c r="A183" s="5"/>
      <c r="B183" s="5"/>
      <c r="C183" s="5" t="e">
        <f>VLOOKUP(Table2689102[[#This Row],[Redni broj natjecatelja]],'Popis sudionika'!$A$4:$C$300,2,TRUE)</f>
        <v>#N/A</v>
      </c>
      <c r="D183" s="5" t="e">
        <f>VLOOKUP(Table2689102[[#This Row],[Redni broj natjecatelja]],'Popis sudionika'!$A$4:$C$300,3,TRUE)</f>
        <v>#N/A</v>
      </c>
      <c r="E183" s="11"/>
      <c r="F183" s="5"/>
      <c r="G183" s="12"/>
      <c r="H183" s="9">
        <f t="shared" si="30"/>
        <v>0</v>
      </c>
      <c r="I183" s="11"/>
      <c r="J183" s="5"/>
      <c r="K183" s="12"/>
      <c r="L183" s="9">
        <f t="shared" si="31"/>
        <v>0</v>
      </c>
      <c r="M183" s="11"/>
      <c r="N183" s="5"/>
      <c r="O183" s="12"/>
      <c r="P183" s="9">
        <f t="shared" si="32"/>
        <v>0</v>
      </c>
      <c r="Q183" s="11"/>
      <c r="R183" s="5"/>
      <c r="S183" s="12"/>
      <c r="T183" s="9">
        <f t="shared" si="33"/>
        <v>0</v>
      </c>
      <c r="U183" s="11"/>
      <c r="V183" s="5"/>
      <c r="W183" s="12"/>
      <c r="X183" s="9">
        <f t="shared" si="34"/>
        <v>0</v>
      </c>
      <c r="Y183" s="9"/>
      <c r="Z183" s="9">
        <f t="shared" si="35"/>
        <v>0</v>
      </c>
    </row>
    <row r="184" spans="1:26" x14ac:dyDescent="0.3">
      <c r="A184" s="5"/>
      <c r="B184" s="5"/>
      <c r="C184" s="5" t="e">
        <f>VLOOKUP(Table2689102[[#This Row],[Redni broj natjecatelja]],'Popis sudionika'!$A$4:$C$300,2,TRUE)</f>
        <v>#N/A</v>
      </c>
      <c r="D184" s="5" t="e">
        <f>VLOOKUP(Table2689102[[#This Row],[Redni broj natjecatelja]],'Popis sudionika'!$A$4:$C$300,3,TRUE)</f>
        <v>#N/A</v>
      </c>
      <c r="E184" s="11"/>
      <c r="F184" s="5"/>
      <c r="G184" s="12"/>
      <c r="H184" s="9">
        <f t="shared" si="30"/>
        <v>0</v>
      </c>
      <c r="I184" s="11"/>
      <c r="J184" s="5"/>
      <c r="K184" s="12"/>
      <c r="L184" s="9">
        <f t="shared" si="31"/>
        <v>0</v>
      </c>
      <c r="M184" s="11"/>
      <c r="N184" s="5"/>
      <c r="O184" s="12"/>
      <c r="P184" s="9">
        <f t="shared" si="32"/>
        <v>0</v>
      </c>
      <c r="Q184" s="11"/>
      <c r="R184" s="5"/>
      <c r="S184" s="12"/>
      <c r="T184" s="9">
        <f t="shared" si="33"/>
        <v>0</v>
      </c>
      <c r="U184" s="11"/>
      <c r="V184" s="5"/>
      <c r="W184" s="12"/>
      <c r="X184" s="9">
        <f t="shared" si="34"/>
        <v>0</v>
      </c>
      <c r="Y184" s="9"/>
      <c r="Z184" s="9">
        <f t="shared" si="35"/>
        <v>0</v>
      </c>
    </row>
    <row r="185" spans="1:26" x14ac:dyDescent="0.3">
      <c r="A185" s="5"/>
      <c r="B185" s="5"/>
      <c r="C185" s="5" t="e">
        <f>VLOOKUP(Table2689102[[#This Row],[Redni broj natjecatelja]],'Popis sudionika'!$A$4:$C$300,2,TRUE)</f>
        <v>#N/A</v>
      </c>
      <c r="D185" s="5" t="e">
        <f>VLOOKUP(Table2689102[[#This Row],[Redni broj natjecatelja]],'Popis sudionika'!$A$4:$C$300,3,TRUE)</f>
        <v>#N/A</v>
      </c>
      <c r="E185" s="11"/>
      <c r="F185" s="5"/>
      <c r="G185" s="12"/>
      <c r="H185" s="9">
        <f t="shared" si="30"/>
        <v>0</v>
      </c>
      <c r="I185" s="11"/>
      <c r="J185" s="5"/>
      <c r="K185" s="12"/>
      <c r="L185" s="9">
        <f t="shared" si="31"/>
        <v>0</v>
      </c>
      <c r="M185" s="11"/>
      <c r="N185" s="5"/>
      <c r="O185" s="12"/>
      <c r="P185" s="9">
        <f t="shared" si="32"/>
        <v>0</v>
      </c>
      <c r="Q185" s="11"/>
      <c r="R185" s="5"/>
      <c r="S185" s="12"/>
      <c r="T185" s="9">
        <f t="shared" si="33"/>
        <v>0</v>
      </c>
      <c r="U185" s="11"/>
      <c r="V185" s="5"/>
      <c r="W185" s="12"/>
      <c r="X185" s="9">
        <f t="shared" si="34"/>
        <v>0</v>
      </c>
      <c r="Y185" s="9"/>
      <c r="Z185" s="9">
        <f t="shared" si="35"/>
        <v>0</v>
      </c>
    </row>
    <row r="186" spans="1:26" x14ac:dyDescent="0.3">
      <c r="A186" s="5"/>
      <c r="B186" s="5"/>
      <c r="C186" s="5" t="e">
        <f>VLOOKUP(Table2689102[[#This Row],[Redni broj natjecatelja]],'Popis sudionika'!$A$4:$C$300,2,TRUE)</f>
        <v>#N/A</v>
      </c>
      <c r="D186" s="5" t="e">
        <f>VLOOKUP(Table2689102[[#This Row],[Redni broj natjecatelja]],'Popis sudionika'!$A$4:$C$300,3,TRUE)</f>
        <v>#N/A</v>
      </c>
      <c r="E186" s="11"/>
      <c r="F186" s="5"/>
      <c r="G186" s="12"/>
      <c r="H186" s="9">
        <f t="shared" si="30"/>
        <v>0</v>
      </c>
      <c r="I186" s="11"/>
      <c r="J186" s="5"/>
      <c r="K186" s="12"/>
      <c r="L186" s="9">
        <f t="shared" si="31"/>
        <v>0</v>
      </c>
      <c r="M186" s="11"/>
      <c r="N186" s="5"/>
      <c r="O186" s="12"/>
      <c r="P186" s="9">
        <f t="shared" si="32"/>
        <v>0</v>
      </c>
      <c r="Q186" s="11"/>
      <c r="R186" s="5"/>
      <c r="S186" s="12"/>
      <c r="T186" s="9">
        <f t="shared" si="33"/>
        <v>0</v>
      </c>
      <c r="U186" s="11"/>
      <c r="V186" s="5"/>
      <c r="W186" s="12"/>
      <c r="X186" s="9">
        <f t="shared" si="34"/>
        <v>0</v>
      </c>
      <c r="Y186" s="9"/>
      <c r="Z186" s="9">
        <f t="shared" si="35"/>
        <v>0</v>
      </c>
    </row>
    <row r="187" spans="1:26" x14ac:dyDescent="0.3">
      <c r="A187" s="5"/>
      <c r="B187" s="5"/>
      <c r="C187" s="5" t="e">
        <f>VLOOKUP(Table2689102[[#This Row],[Redni broj natjecatelja]],'Popis sudionika'!$A$4:$C$300,2,TRUE)</f>
        <v>#N/A</v>
      </c>
      <c r="D187" s="5" t="e">
        <f>VLOOKUP(Table2689102[[#This Row],[Redni broj natjecatelja]],'Popis sudionika'!$A$4:$C$300,3,TRUE)</f>
        <v>#N/A</v>
      </c>
      <c r="E187" s="11"/>
      <c r="F187" s="5"/>
      <c r="G187" s="12"/>
      <c r="H187" s="9">
        <f t="shared" si="30"/>
        <v>0</v>
      </c>
      <c r="I187" s="11"/>
      <c r="J187" s="5"/>
      <c r="K187" s="12"/>
      <c r="L187" s="9">
        <f t="shared" si="31"/>
        <v>0</v>
      </c>
      <c r="M187" s="11"/>
      <c r="N187" s="5"/>
      <c r="O187" s="12"/>
      <c r="P187" s="9">
        <f t="shared" si="32"/>
        <v>0</v>
      </c>
      <c r="Q187" s="11"/>
      <c r="R187" s="5"/>
      <c r="S187" s="12"/>
      <c r="T187" s="9">
        <f t="shared" si="33"/>
        <v>0</v>
      </c>
      <c r="U187" s="11"/>
      <c r="V187" s="5"/>
      <c r="W187" s="12"/>
      <c r="X187" s="9">
        <f t="shared" si="34"/>
        <v>0</v>
      </c>
      <c r="Y187" s="9"/>
      <c r="Z187" s="9">
        <f t="shared" si="35"/>
        <v>0</v>
      </c>
    </row>
    <row r="188" spans="1:26" x14ac:dyDescent="0.3">
      <c r="A188" s="5"/>
      <c r="B188" s="5"/>
      <c r="C188" s="5" t="e">
        <f>VLOOKUP(Table2689102[[#This Row],[Redni broj natjecatelja]],'Popis sudionika'!$A$4:$C$300,2,TRUE)</f>
        <v>#N/A</v>
      </c>
      <c r="D188" s="5" t="e">
        <f>VLOOKUP(Table2689102[[#This Row],[Redni broj natjecatelja]],'Popis sudionika'!$A$4:$C$300,3,TRUE)</f>
        <v>#N/A</v>
      </c>
      <c r="E188" s="11"/>
      <c r="F188" s="5"/>
      <c r="G188" s="12"/>
      <c r="H188" s="9">
        <f t="shared" si="30"/>
        <v>0</v>
      </c>
      <c r="I188" s="11"/>
      <c r="J188" s="5"/>
      <c r="K188" s="12"/>
      <c r="L188" s="9">
        <f t="shared" si="31"/>
        <v>0</v>
      </c>
      <c r="M188" s="11"/>
      <c r="N188" s="5"/>
      <c r="O188" s="12"/>
      <c r="P188" s="9">
        <f t="shared" si="32"/>
        <v>0</v>
      </c>
      <c r="Q188" s="11"/>
      <c r="R188" s="5"/>
      <c r="S188" s="12"/>
      <c r="T188" s="9">
        <f t="shared" si="33"/>
        <v>0</v>
      </c>
      <c r="U188" s="11"/>
      <c r="V188" s="5"/>
      <c r="W188" s="12"/>
      <c r="X188" s="9">
        <f t="shared" si="34"/>
        <v>0</v>
      </c>
      <c r="Y188" s="9"/>
      <c r="Z188" s="9">
        <f t="shared" si="35"/>
        <v>0</v>
      </c>
    </row>
    <row r="189" spans="1:26" x14ac:dyDescent="0.3">
      <c r="A189" s="5"/>
      <c r="B189" s="5"/>
      <c r="C189" s="5" t="e">
        <f>VLOOKUP(Table2689102[[#This Row],[Redni broj natjecatelja]],'Popis sudionika'!$A$4:$C$300,2,TRUE)</f>
        <v>#N/A</v>
      </c>
      <c r="D189" s="5" t="e">
        <f>VLOOKUP(Table2689102[[#This Row],[Redni broj natjecatelja]],'Popis sudionika'!$A$4:$C$300,3,TRUE)</f>
        <v>#N/A</v>
      </c>
      <c r="E189" s="11"/>
      <c r="F189" s="5"/>
      <c r="G189" s="12"/>
      <c r="H189" s="9">
        <f t="shared" si="30"/>
        <v>0</v>
      </c>
      <c r="I189" s="11"/>
      <c r="J189" s="5"/>
      <c r="K189" s="12"/>
      <c r="L189" s="9">
        <f t="shared" si="31"/>
        <v>0</v>
      </c>
      <c r="M189" s="11"/>
      <c r="N189" s="5"/>
      <c r="O189" s="12"/>
      <c r="P189" s="9">
        <f t="shared" si="32"/>
        <v>0</v>
      </c>
      <c r="Q189" s="11"/>
      <c r="R189" s="5"/>
      <c r="S189" s="12"/>
      <c r="T189" s="9">
        <f t="shared" si="33"/>
        <v>0</v>
      </c>
      <c r="U189" s="11"/>
      <c r="V189" s="5"/>
      <c r="W189" s="12"/>
      <c r="X189" s="9">
        <f t="shared" si="34"/>
        <v>0</v>
      </c>
      <c r="Y189" s="9"/>
      <c r="Z189" s="9">
        <f t="shared" si="35"/>
        <v>0</v>
      </c>
    </row>
    <row r="190" spans="1:26" x14ac:dyDescent="0.3">
      <c r="A190" s="5"/>
      <c r="B190" s="5"/>
      <c r="C190" s="5" t="e">
        <f>VLOOKUP(Table2689102[[#This Row],[Redni broj natjecatelja]],'Popis sudionika'!$A$4:$C$300,2,TRUE)</f>
        <v>#N/A</v>
      </c>
      <c r="D190" s="5" t="e">
        <f>VLOOKUP(Table2689102[[#This Row],[Redni broj natjecatelja]],'Popis sudionika'!$A$4:$C$300,3,TRUE)</f>
        <v>#N/A</v>
      </c>
      <c r="E190" s="11"/>
      <c r="F190" s="5"/>
      <c r="G190" s="12"/>
      <c r="H190" s="9">
        <f t="shared" si="30"/>
        <v>0</v>
      </c>
      <c r="I190" s="11"/>
      <c r="J190" s="5"/>
      <c r="K190" s="12"/>
      <c r="L190" s="9">
        <f t="shared" si="31"/>
        <v>0</v>
      </c>
      <c r="M190" s="11"/>
      <c r="N190" s="5"/>
      <c r="O190" s="12"/>
      <c r="P190" s="9">
        <f t="shared" si="32"/>
        <v>0</v>
      </c>
      <c r="Q190" s="11"/>
      <c r="R190" s="5"/>
      <c r="S190" s="12"/>
      <c r="T190" s="9">
        <f t="shared" si="33"/>
        <v>0</v>
      </c>
      <c r="U190" s="11"/>
      <c r="V190" s="5"/>
      <c r="W190" s="12"/>
      <c r="X190" s="9">
        <f t="shared" si="34"/>
        <v>0</v>
      </c>
      <c r="Y190" s="9"/>
      <c r="Z190" s="9">
        <f t="shared" si="35"/>
        <v>0</v>
      </c>
    </row>
    <row r="191" spans="1:26" x14ac:dyDescent="0.3">
      <c r="A191" s="5"/>
      <c r="B191" s="5"/>
      <c r="C191" s="5" t="e">
        <f>VLOOKUP(Table2689102[[#This Row],[Redni broj natjecatelja]],'Popis sudionika'!$A$4:$C$300,2,TRUE)</f>
        <v>#N/A</v>
      </c>
      <c r="D191" s="5" t="e">
        <f>VLOOKUP(Table2689102[[#This Row],[Redni broj natjecatelja]],'Popis sudionika'!$A$4:$C$300,3,TRUE)</f>
        <v>#N/A</v>
      </c>
      <c r="E191" s="11"/>
      <c r="F191" s="5"/>
      <c r="G191" s="12"/>
      <c r="H191" s="9">
        <f t="shared" si="30"/>
        <v>0</v>
      </c>
      <c r="I191" s="11"/>
      <c r="J191" s="5"/>
      <c r="K191" s="12"/>
      <c r="L191" s="9">
        <f t="shared" si="31"/>
        <v>0</v>
      </c>
      <c r="M191" s="11"/>
      <c r="N191" s="5"/>
      <c r="O191" s="12"/>
      <c r="P191" s="9">
        <f t="shared" si="32"/>
        <v>0</v>
      </c>
      <c r="Q191" s="11"/>
      <c r="R191" s="5"/>
      <c r="S191" s="12"/>
      <c r="T191" s="9">
        <f t="shared" si="33"/>
        <v>0</v>
      </c>
      <c r="U191" s="11"/>
      <c r="V191" s="5"/>
      <c r="W191" s="12"/>
      <c r="X191" s="9">
        <f t="shared" si="34"/>
        <v>0</v>
      </c>
      <c r="Y191" s="9"/>
      <c r="Z191" s="9">
        <f t="shared" si="35"/>
        <v>0</v>
      </c>
    </row>
    <row r="192" spans="1:26" x14ac:dyDescent="0.3">
      <c r="A192" s="5"/>
      <c r="B192" s="5"/>
      <c r="C192" s="5" t="e">
        <f>VLOOKUP(Table2689102[[#This Row],[Redni broj natjecatelja]],'Popis sudionika'!$A$4:$C$300,2,TRUE)</f>
        <v>#N/A</v>
      </c>
      <c r="D192" s="5" t="e">
        <f>VLOOKUP(Table2689102[[#This Row],[Redni broj natjecatelja]],'Popis sudionika'!$A$4:$C$300,3,TRUE)</f>
        <v>#N/A</v>
      </c>
      <c r="E192" s="11"/>
      <c r="F192" s="5"/>
      <c r="G192" s="12"/>
      <c r="H192" s="9">
        <f t="shared" si="30"/>
        <v>0</v>
      </c>
      <c r="I192" s="11"/>
      <c r="J192" s="5"/>
      <c r="K192" s="12"/>
      <c r="L192" s="9">
        <f t="shared" si="31"/>
        <v>0</v>
      </c>
      <c r="M192" s="11"/>
      <c r="N192" s="5"/>
      <c r="O192" s="12"/>
      <c r="P192" s="9">
        <f t="shared" si="32"/>
        <v>0</v>
      </c>
      <c r="Q192" s="11"/>
      <c r="R192" s="5"/>
      <c r="S192" s="12"/>
      <c r="T192" s="9">
        <f t="shared" si="33"/>
        <v>0</v>
      </c>
      <c r="U192" s="11"/>
      <c r="V192" s="5"/>
      <c r="W192" s="12"/>
      <c r="X192" s="9">
        <f t="shared" si="34"/>
        <v>0</v>
      </c>
      <c r="Y192" s="9"/>
      <c r="Z192" s="9">
        <f t="shared" si="35"/>
        <v>0</v>
      </c>
    </row>
    <row r="193" spans="1:26" x14ac:dyDescent="0.3">
      <c r="A193" s="5"/>
      <c r="B193" s="5"/>
      <c r="C193" s="5" t="e">
        <f>VLOOKUP(Table2689102[[#This Row],[Redni broj natjecatelja]],'Popis sudionika'!$A$4:$C$300,2,TRUE)</f>
        <v>#N/A</v>
      </c>
      <c r="D193" s="5" t="e">
        <f>VLOOKUP(Table2689102[[#This Row],[Redni broj natjecatelja]],'Popis sudionika'!$A$4:$C$300,3,TRUE)</f>
        <v>#N/A</v>
      </c>
      <c r="E193" s="11"/>
      <c r="F193" s="5"/>
      <c r="G193" s="12"/>
      <c r="H193" s="9">
        <f t="shared" si="30"/>
        <v>0</v>
      </c>
      <c r="I193" s="11"/>
      <c r="J193" s="5"/>
      <c r="K193" s="12"/>
      <c r="L193" s="9">
        <f t="shared" si="31"/>
        <v>0</v>
      </c>
      <c r="M193" s="11"/>
      <c r="N193" s="5"/>
      <c r="O193" s="12"/>
      <c r="P193" s="9">
        <f t="shared" si="32"/>
        <v>0</v>
      </c>
      <c r="Q193" s="11"/>
      <c r="R193" s="5"/>
      <c r="S193" s="12"/>
      <c r="T193" s="9">
        <f t="shared" si="33"/>
        <v>0</v>
      </c>
      <c r="U193" s="11"/>
      <c r="V193" s="5"/>
      <c r="W193" s="12"/>
      <c r="X193" s="9">
        <f t="shared" si="34"/>
        <v>0</v>
      </c>
      <c r="Y193" s="9"/>
      <c r="Z193" s="9">
        <f t="shared" si="35"/>
        <v>0</v>
      </c>
    </row>
    <row r="194" spans="1:26" x14ac:dyDescent="0.3">
      <c r="A194" s="5"/>
      <c r="B194" s="5"/>
      <c r="C194" s="5" t="e">
        <f>VLOOKUP(Table2689102[[#This Row],[Redni broj natjecatelja]],'Popis sudionika'!$A$4:$C$300,2,TRUE)</f>
        <v>#N/A</v>
      </c>
      <c r="D194" s="5" t="e">
        <f>VLOOKUP(Table2689102[[#This Row],[Redni broj natjecatelja]],'Popis sudionika'!$A$4:$C$300,3,TRUE)</f>
        <v>#N/A</v>
      </c>
      <c r="E194" s="11"/>
      <c r="F194" s="5"/>
      <c r="G194" s="12"/>
      <c r="H194" s="9">
        <f t="shared" si="30"/>
        <v>0</v>
      </c>
      <c r="I194" s="11"/>
      <c r="J194" s="5"/>
      <c r="K194" s="12"/>
      <c r="L194" s="9">
        <f t="shared" si="31"/>
        <v>0</v>
      </c>
      <c r="M194" s="11"/>
      <c r="N194" s="5"/>
      <c r="O194" s="12"/>
      <c r="P194" s="9">
        <f t="shared" si="32"/>
        <v>0</v>
      </c>
      <c r="Q194" s="11"/>
      <c r="R194" s="5"/>
      <c r="S194" s="12"/>
      <c r="T194" s="9">
        <f t="shared" si="33"/>
        <v>0</v>
      </c>
      <c r="U194" s="11"/>
      <c r="V194" s="5"/>
      <c r="W194" s="12"/>
      <c r="X194" s="9">
        <f t="shared" si="34"/>
        <v>0</v>
      </c>
      <c r="Y194" s="9"/>
      <c r="Z194" s="9">
        <f t="shared" si="35"/>
        <v>0</v>
      </c>
    </row>
    <row r="195" spans="1:26" x14ac:dyDescent="0.3">
      <c r="A195" s="5"/>
      <c r="B195" s="5"/>
      <c r="C195" s="5" t="e">
        <f>VLOOKUP(Table2689102[[#This Row],[Redni broj natjecatelja]],'Popis sudionika'!$A$4:$C$300,2,TRUE)</f>
        <v>#N/A</v>
      </c>
      <c r="D195" s="5" t="e">
        <f>VLOOKUP(Table2689102[[#This Row],[Redni broj natjecatelja]],'Popis sudionika'!$A$4:$C$300,3,TRUE)</f>
        <v>#N/A</v>
      </c>
      <c r="E195" s="11"/>
      <c r="F195" s="5"/>
      <c r="G195" s="12"/>
      <c r="H195" s="9">
        <f t="shared" si="30"/>
        <v>0</v>
      </c>
      <c r="I195" s="11"/>
      <c r="J195" s="5"/>
      <c r="K195" s="12"/>
      <c r="L195" s="9">
        <f t="shared" si="31"/>
        <v>0</v>
      </c>
      <c r="M195" s="11"/>
      <c r="N195" s="5"/>
      <c r="O195" s="12"/>
      <c r="P195" s="9">
        <f t="shared" si="32"/>
        <v>0</v>
      </c>
      <c r="Q195" s="11"/>
      <c r="R195" s="5"/>
      <c r="S195" s="12"/>
      <c r="T195" s="9">
        <f t="shared" si="33"/>
        <v>0</v>
      </c>
      <c r="U195" s="11"/>
      <c r="V195" s="5"/>
      <c r="W195" s="12"/>
      <c r="X195" s="9">
        <f t="shared" si="34"/>
        <v>0</v>
      </c>
      <c r="Y195" s="9"/>
      <c r="Z195" s="9">
        <f t="shared" si="35"/>
        <v>0</v>
      </c>
    </row>
    <row r="196" spans="1:26" x14ac:dyDescent="0.3">
      <c r="A196" s="5"/>
      <c r="B196" s="5"/>
      <c r="C196" s="5" t="e">
        <f>VLOOKUP(Table2689102[[#This Row],[Redni broj natjecatelja]],'Popis sudionika'!$A$4:$C$300,2,TRUE)</f>
        <v>#N/A</v>
      </c>
      <c r="D196" s="5" t="e">
        <f>VLOOKUP(Table2689102[[#This Row],[Redni broj natjecatelja]],'Popis sudionika'!$A$4:$C$300,3,TRUE)</f>
        <v>#N/A</v>
      </c>
      <c r="E196" s="11"/>
      <c r="F196" s="5"/>
      <c r="G196" s="12"/>
      <c r="H196" s="9">
        <f t="shared" ref="H196:H199" si="36">(E196+F196+G196)</f>
        <v>0</v>
      </c>
      <c r="I196" s="11"/>
      <c r="J196" s="5"/>
      <c r="K196" s="12"/>
      <c r="L196" s="9">
        <f t="shared" ref="L196:L199" si="37">(I196+J196+K196)</f>
        <v>0</v>
      </c>
      <c r="M196" s="11"/>
      <c r="N196" s="5"/>
      <c r="O196" s="12"/>
      <c r="P196" s="9">
        <f t="shared" ref="P196:P199" si="38">(M196+N196+O196)</f>
        <v>0</v>
      </c>
      <c r="Q196" s="11"/>
      <c r="R196" s="5"/>
      <c r="S196" s="12"/>
      <c r="T196" s="9">
        <f t="shared" ref="T196:T199" si="39">(Q196+R196+S196)</f>
        <v>0</v>
      </c>
      <c r="U196" s="11"/>
      <c r="V196" s="5"/>
      <c r="W196" s="12"/>
      <c r="X196" s="9">
        <f t="shared" ref="X196:X199" si="40">(U196+V196+W196)</f>
        <v>0</v>
      </c>
      <c r="Y196" s="9"/>
      <c r="Z196" s="9">
        <f t="shared" si="35"/>
        <v>0</v>
      </c>
    </row>
    <row r="197" spans="1:26" x14ac:dyDescent="0.3">
      <c r="A197" s="5"/>
      <c r="B197" s="5"/>
      <c r="C197" s="5" t="e">
        <f>VLOOKUP(Table2689102[[#This Row],[Redni broj natjecatelja]],'Popis sudionika'!$A$4:$C$300,2,TRUE)</f>
        <v>#N/A</v>
      </c>
      <c r="D197" s="5" t="e">
        <f>VLOOKUP(Table2689102[[#This Row],[Redni broj natjecatelja]],'Popis sudionika'!$A$4:$C$300,3,TRUE)</f>
        <v>#N/A</v>
      </c>
      <c r="E197" s="11"/>
      <c r="F197" s="5"/>
      <c r="G197" s="12"/>
      <c r="H197" s="9">
        <f t="shared" si="36"/>
        <v>0</v>
      </c>
      <c r="I197" s="11"/>
      <c r="J197" s="5"/>
      <c r="K197" s="12"/>
      <c r="L197" s="9">
        <f t="shared" si="37"/>
        <v>0</v>
      </c>
      <c r="M197" s="11"/>
      <c r="N197" s="5"/>
      <c r="O197" s="12"/>
      <c r="P197" s="9">
        <f t="shared" si="38"/>
        <v>0</v>
      </c>
      <c r="Q197" s="11"/>
      <c r="R197" s="5"/>
      <c r="S197" s="12"/>
      <c r="T197" s="9">
        <f t="shared" si="39"/>
        <v>0</v>
      </c>
      <c r="U197" s="11"/>
      <c r="V197" s="5"/>
      <c r="W197" s="12"/>
      <c r="X197" s="9">
        <f t="shared" si="40"/>
        <v>0</v>
      </c>
      <c r="Y197" s="9"/>
      <c r="Z197" s="9">
        <f t="shared" si="35"/>
        <v>0</v>
      </c>
    </row>
    <row r="198" spans="1:26" x14ac:dyDescent="0.3">
      <c r="A198" s="5"/>
      <c r="B198" s="5"/>
      <c r="C198" s="5" t="e">
        <f>VLOOKUP(Table2689102[[#This Row],[Redni broj natjecatelja]],'Popis sudionika'!$A$4:$C$300,2,TRUE)</f>
        <v>#N/A</v>
      </c>
      <c r="D198" s="5" t="e">
        <f>VLOOKUP(Table2689102[[#This Row],[Redni broj natjecatelja]],'Popis sudionika'!$A$4:$C$300,3,TRUE)</f>
        <v>#N/A</v>
      </c>
      <c r="E198" s="11"/>
      <c r="F198" s="5"/>
      <c r="G198" s="12"/>
      <c r="H198" s="9">
        <f t="shared" si="36"/>
        <v>0</v>
      </c>
      <c r="I198" s="11"/>
      <c r="J198" s="5"/>
      <c r="K198" s="12"/>
      <c r="L198" s="9">
        <f t="shared" si="37"/>
        <v>0</v>
      </c>
      <c r="M198" s="11"/>
      <c r="N198" s="5"/>
      <c r="O198" s="12"/>
      <c r="P198" s="9">
        <f t="shared" si="38"/>
        <v>0</v>
      </c>
      <c r="Q198" s="11"/>
      <c r="R198" s="5"/>
      <c r="S198" s="12"/>
      <c r="T198" s="9">
        <f t="shared" si="39"/>
        <v>0</v>
      </c>
      <c r="U198" s="11"/>
      <c r="V198" s="5"/>
      <c r="W198" s="12"/>
      <c r="X198" s="9">
        <f t="shared" si="40"/>
        <v>0</v>
      </c>
      <c r="Y198" s="9"/>
      <c r="Z198" s="9">
        <f t="shared" si="35"/>
        <v>0</v>
      </c>
    </row>
    <row r="199" spans="1:26" ht="15" thickBot="1" x14ac:dyDescent="0.35">
      <c r="A199" s="5"/>
      <c r="B199" s="5"/>
      <c r="C199" s="5" t="e">
        <f>VLOOKUP(Table2689102[[#This Row],[Redni broj natjecatelja]],'Popis sudionika'!$A$4:$C$300,2,TRUE)</f>
        <v>#N/A</v>
      </c>
      <c r="D199" s="5" t="e">
        <f>VLOOKUP(Table2689102[[#This Row],[Redni broj natjecatelja]],'Popis sudionika'!$A$4:$C$300,3,TRUE)</f>
        <v>#N/A</v>
      </c>
      <c r="E199" s="13"/>
      <c r="F199" s="14"/>
      <c r="G199" s="15"/>
      <c r="H199" s="9">
        <f t="shared" si="36"/>
        <v>0</v>
      </c>
      <c r="I199" s="13"/>
      <c r="J199" s="14"/>
      <c r="K199" s="15"/>
      <c r="L199" s="9">
        <f t="shared" si="37"/>
        <v>0</v>
      </c>
      <c r="M199" s="13"/>
      <c r="N199" s="14"/>
      <c r="O199" s="15"/>
      <c r="P199" s="9">
        <f t="shared" si="38"/>
        <v>0</v>
      </c>
      <c r="Q199" s="13"/>
      <c r="R199" s="14"/>
      <c r="S199" s="15"/>
      <c r="T199" s="9">
        <f t="shared" si="39"/>
        <v>0</v>
      </c>
      <c r="U199" s="13"/>
      <c r="V199" s="14"/>
      <c r="W199" s="15"/>
      <c r="X199" s="9">
        <f t="shared" si="40"/>
        <v>0</v>
      </c>
      <c r="Y199" s="10"/>
      <c r="Z199" s="9">
        <f t="shared" si="35"/>
        <v>0</v>
      </c>
    </row>
    <row r="200" spans="1:26" ht="15" thickTop="1" x14ac:dyDescent="0.3"/>
  </sheetData>
  <mergeCells count="1">
    <mergeCell ref="A1:D1"/>
  </mergeCells>
  <pageMargins left="0.7" right="0.7" top="0.75" bottom="0.75" header="0.3" footer="0.3"/>
  <pageSetup paperSize="9" scale="4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Popis sudionika</vt:lpstr>
      <vt:lpstr>1.Duvanjska kobasica sa PO</vt:lpstr>
      <vt:lpstr>2.Duvanjska kobasica sa UO</vt:lpstr>
      <vt:lpstr>3.Salame</vt:lpstr>
      <vt:lpstr>4.Međunarodne salame</vt:lpstr>
      <vt:lpstr>5.Slavonska</vt:lpstr>
      <vt:lpstr>6.Ostale kobasice</vt:lpstr>
      <vt:lpstr>'1.Duvanjska kobasica sa PO'!Podrucje_ispisa</vt:lpstr>
      <vt:lpstr>'2.Duvanjska kobasica sa UO'!Podrucje_ispisa</vt:lpstr>
      <vt:lpstr>'3.Salame'!Podrucje_ispisa</vt:lpstr>
      <vt:lpstr>'4.Međunarodne salame'!Podrucje_ispisa</vt:lpstr>
      <vt:lpstr>'5.Slavonska'!Podrucje_ispisa</vt:lpstr>
      <vt:lpstr>'6.Ostale kobasice'!Podrucje_ispisa</vt:lpstr>
      <vt:lpstr>'Popis sudionika'!Podrucje_ispisa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Željko Bokanović</cp:lastModifiedBy>
  <cp:lastPrinted>2025-02-26T17:43:41Z</cp:lastPrinted>
  <dcterms:created xsi:type="dcterms:W3CDTF">2020-02-18T20:50:35Z</dcterms:created>
  <dcterms:modified xsi:type="dcterms:W3CDTF">2025-02-26T19:31:33Z</dcterms:modified>
</cp:coreProperties>
</file>